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Июнь2020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<sst xmlns="http://schemas.openxmlformats.org/spreadsheetml/2006/main" count="83" uniqueCount="29">
  <si>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</si>
  <si>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</si>
  <si>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</si>
  <si>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</si>
  <si>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</si>
  <si>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</si>
  <si>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</si>
  <si>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</si>
  <si>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</si>
  <si>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</si>
  <si>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</si>
  <si>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</si>
  <si>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</si>
  <si>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</si>
  <si>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</si>
  <si>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</si>
  <si>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</si>
  <si>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</si>
  <si>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</si>
  <si>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</si>
  <si>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</si>
  <si>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</si>
  <si>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</si>
  <si>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</si>
  <si>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</si>
  <si>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</si>
  <si>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</si>
  <si>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</si>
  <si>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Июнь 2020год.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</si>
</sst>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R8" sqref="R8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43" t="s">
        <v>18</v>
      </c>
      <c r="B2" s="43"/>
      <c r="C2" s="43"/>
      <c r="D2" s="43"/>
      <c r="E2" s="43"/>
      <c r="F2" s="43"/>
      <c r="G2" s="43"/>
    </row>
    <row r="3" spans="1:7" ht="12.75">
      <c r="A3" s="43"/>
      <c r="B3" s="43"/>
      <c r="C3" s="43"/>
      <c r="D3" s="43"/>
      <c r="E3" s="43"/>
      <c r="F3" s="43"/>
      <c r="G3" s="43"/>
    </row>
    <row r="4" spans="1:7" ht="12.75">
      <c r="A4" s="43"/>
      <c r="B4" s="43"/>
      <c r="C4" s="43"/>
      <c r="D4" s="43"/>
      <c r="E4" s="43"/>
      <c r="F4" s="43"/>
      <c r="G4" s="43"/>
    </row>
    <row r="5" ht="13.5" thickBot="1">
      <c r="D5" s="20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1">
        <v>1</v>
      </c>
      <c r="B7" s="44" t="s">
        <v>9</v>
      </c>
      <c r="C7" s="21" t="s">
        <v>23</v>
      </c>
      <c r="D7" s="8">
        <f>D8+D9+D10+D11</f>
        <v>215042019</v>
      </c>
      <c r="E7" s="8">
        <f>E8+E9+E10+E11</f>
        <v>88383101</v>
      </c>
      <c r="F7" s="8">
        <f>F8+F9+F10+F11</f>
        <v>83461819</v>
      </c>
      <c r="G7" s="9">
        <f>G8+G9+G10+G11</f>
        <v>43197099</v>
      </c>
      <c r="H7" s="10"/>
    </row>
    <row r="8" spans="1:8" ht="12.75">
      <c r="A8" s="38"/>
      <c r="B8" s="41"/>
      <c r="C8" s="11" t="s">
        <v>6</v>
      </c>
      <c r="D8" s="48">
        <f>E7+F7+G7</f>
        <v>215042019</v>
      </c>
      <c r="E8" s="25">
        <f>7608333+3389562</f>
        <v>10997895</v>
      </c>
      <c r="F8" s="12"/>
      <c r="G8" s="45">
        <f>44724703-1527604</f>
        <v>43197099</v>
      </c>
      <c r="H8" s="10"/>
    </row>
    <row r="9" spans="1:8" ht="12.75">
      <c r="A9" s="38"/>
      <c r="B9" s="41"/>
      <c r="C9" s="11" t="s">
        <v>7</v>
      </c>
      <c r="D9" s="49"/>
      <c r="E9" s="26">
        <f>1160652+319996</f>
        <v>1480648</v>
      </c>
      <c r="F9" s="12"/>
      <c r="G9" s="46"/>
      <c r="H9" s="10"/>
    </row>
    <row r="10" spans="1:7" ht="12.75">
      <c r="A10" s="38"/>
      <c r="B10" s="41"/>
      <c r="C10" s="11" t="s">
        <v>11</v>
      </c>
      <c r="D10" s="49"/>
      <c r="E10" s="27">
        <f>47394541+8437004</f>
        <v>55831545</v>
      </c>
      <c r="F10" s="12">
        <v>0</v>
      </c>
      <c r="G10" s="46"/>
    </row>
    <row r="11" spans="1:7" ht="12.75" customHeight="1" thickBot="1">
      <c r="A11" s="39"/>
      <c r="B11" s="42"/>
      <c r="C11" s="13" t="s">
        <v>8</v>
      </c>
      <c r="D11" s="50"/>
      <c r="E11" s="27">
        <f>102885247+649585-F11</f>
        <v>20073013</v>
      </c>
      <c r="F11" s="14">
        <v>83461819</v>
      </c>
      <c r="G11" s="47"/>
    </row>
    <row r="12" spans="1:8" ht="15.75" customHeight="1">
      <c r="A12" s="37">
        <v>2</v>
      </c>
      <c r="B12" s="44" t="s">
        <v>13</v>
      </c>
      <c r="C12" s="7" t="s">
        <v>10</v>
      </c>
      <c r="D12" s="8">
        <f>D13+D14+D15+D16</f>
        <v>29047</v>
      </c>
      <c r="E12" s="8">
        <f>E13+E14+E15+E16</f>
        <v>28761</v>
      </c>
      <c r="F12" s="8">
        <f>F13+F14+F15+F16</f>
        <v>0</v>
      </c>
      <c r="G12" s="9">
        <f>G13+G14+G15+G16</f>
        <v>286</v>
      </c>
      <c r="H12" s="10"/>
    </row>
    <row r="13" spans="1:8" ht="12" customHeight="1">
      <c r="A13" s="38"/>
      <c r="B13" s="41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8"/>
      <c r="B14" s="41"/>
      <c r="C14" s="11" t="s">
        <v>7</v>
      </c>
      <c r="D14" s="12"/>
      <c r="E14" s="12"/>
      <c r="F14" s="12"/>
      <c r="G14" s="15"/>
      <c r="H14" s="10"/>
    </row>
    <row r="15" spans="1:8" ht="12" customHeight="1">
      <c r="A15" s="38"/>
      <c r="B15" s="41"/>
      <c r="C15" s="11" t="s">
        <v>11</v>
      </c>
      <c r="D15" s="12">
        <v>29047</v>
      </c>
      <c r="E15" s="29">
        <f>D13+D15-E16-F16-G15-G16</f>
        <v>24441</v>
      </c>
      <c r="F15" s="12"/>
      <c r="G15" s="15"/>
      <c r="H15" s="10"/>
    </row>
    <row r="16" spans="1:8" ht="12" customHeight="1" thickBot="1">
      <c r="A16" s="39"/>
      <c r="B16" s="42"/>
      <c r="C16" s="13" t="s">
        <v>8</v>
      </c>
      <c r="D16" s="12"/>
      <c r="E16" s="36">
        <v>4320</v>
      </c>
      <c r="F16" s="16">
        <v>0</v>
      </c>
      <c r="G16" s="16">
        <v>286</v>
      </c>
      <c r="H16" s="10"/>
    </row>
    <row r="17" spans="1:8" ht="12.75">
      <c r="A17" s="37">
        <v>3</v>
      </c>
      <c r="B17" s="56" t="s">
        <v>21</v>
      </c>
      <c r="C17" s="21" t="s">
        <v>10</v>
      </c>
      <c r="D17" s="8">
        <f>D18+D19+D20+D21</f>
        <v>3414873</v>
      </c>
      <c r="E17" s="8">
        <f>E18+E19+E20+E21</f>
        <v>3172888</v>
      </c>
      <c r="F17" s="8">
        <f>F18+F19+F20+F21</f>
        <v>0</v>
      </c>
      <c r="G17" s="9">
        <f>G18+G19+G20+G21</f>
        <v>241985</v>
      </c>
      <c r="H17" s="10"/>
    </row>
    <row r="18" spans="1:8" ht="12.75">
      <c r="A18" s="38"/>
      <c r="B18" s="41"/>
      <c r="C18" s="11" t="s">
        <v>6</v>
      </c>
      <c r="D18" s="12">
        <v>3414873</v>
      </c>
      <c r="E18" s="12">
        <f>D18-E19-E20-E21-G20</f>
        <v>876486</v>
      </c>
      <c r="F18" s="12"/>
      <c r="G18" s="15"/>
      <c r="H18" s="10"/>
    </row>
    <row r="19" spans="1:8" ht="12.75">
      <c r="A19" s="38"/>
      <c r="B19" s="41"/>
      <c r="C19" s="11" t="s">
        <v>7</v>
      </c>
      <c r="D19" s="12"/>
      <c r="E19" s="29">
        <f>6087+673917</f>
        <v>680004</v>
      </c>
      <c r="F19" s="12"/>
      <c r="G19" s="15"/>
      <c r="H19" s="10"/>
    </row>
    <row r="20" spans="1:8" ht="12.75">
      <c r="A20" s="38"/>
      <c r="B20" s="41"/>
      <c r="C20" s="11" t="s">
        <v>11</v>
      </c>
      <c r="D20" s="12"/>
      <c r="E20" s="12">
        <f>1504822+48680</f>
        <v>1553502</v>
      </c>
      <c r="F20" s="12"/>
      <c r="G20" s="15">
        <v>241985</v>
      </c>
      <c r="H20" s="10"/>
    </row>
    <row r="21" spans="1:8" ht="21.75" customHeight="1" thickBot="1">
      <c r="A21" s="39"/>
      <c r="B21" s="42"/>
      <c r="C21" s="13" t="s">
        <v>8</v>
      </c>
      <c r="D21" s="14"/>
      <c r="E21" s="14">
        <v>62896</v>
      </c>
      <c r="F21" s="14">
        <v>0</v>
      </c>
      <c r="G21" s="16"/>
      <c r="H21" s="10"/>
    </row>
    <row r="22" spans="1:8" ht="12.75">
      <c r="A22" s="37">
        <v>4</v>
      </c>
      <c r="B22" s="44" t="s">
        <v>14</v>
      </c>
      <c r="C22" s="7" t="s">
        <v>10</v>
      </c>
      <c r="D22" s="8">
        <f>D23+D24+D25+D26</f>
        <v>414524</v>
      </c>
      <c r="E22" s="8">
        <f>E23+E24+E25+E26</f>
        <v>394040</v>
      </c>
      <c r="F22" s="8">
        <f>F23+F24+F25+F26</f>
        <v>6812</v>
      </c>
      <c r="G22" s="9">
        <f>G23+G24+G25+G26</f>
        <v>13672</v>
      </c>
      <c r="H22" s="10"/>
    </row>
    <row r="23" spans="1:7" ht="12.75">
      <c r="A23" s="38"/>
      <c r="B23" s="41"/>
      <c r="C23" s="11" t="s">
        <v>6</v>
      </c>
      <c r="D23" s="12">
        <f>237644+176880</f>
        <v>414524</v>
      </c>
      <c r="E23" s="12">
        <f>D23+D25-E26-F26-G26-E25</f>
        <v>269610</v>
      </c>
      <c r="F23" s="12"/>
      <c r="G23" s="15"/>
    </row>
    <row r="24" spans="1:8" ht="12.75">
      <c r="A24" s="38"/>
      <c r="B24" s="41"/>
      <c r="C24" s="11" t="s">
        <v>7</v>
      </c>
      <c r="D24" s="12"/>
      <c r="E24" s="12"/>
      <c r="F24" s="12"/>
      <c r="G24" s="15"/>
      <c r="H24" s="10"/>
    </row>
    <row r="25" spans="1:8" ht="12.75">
      <c r="A25" s="38"/>
      <c r="B25" s="41"/>
      <c r="C25" s="11" t="s">
        <v>11</v>
      </c>
      <c r="D25" s="12">
        <v>0</v>
      </c>
      <c r="E25" s="12">
        <v>25839</v>
      </c>
      <c r="F25" s="12"/>
      <c r="G25" s="15"/>
      <c r="H25" s="10"/>
    </row>
    <row r="26" spans="1:8" ht="13.5" thickBot="1">
      <c r="A26" s="39"/>
      <c r="B26" s="42"/>
      <c r="C26" s="13" t="s">
        <v>8</v>
      </c>
      <c r="D26" s="14"/>
      <c r="E26" s="14">
        <f>124430-E25</f>
        <v>98591</v>
      </c>
      <c r="F26" s="16">
        <v>6812</v>
      </c>
      <c r="G26" s="16">
        <v>13672</v>
      </c>
      <c r="H26" s="10"/>
    </row>
    <row r="27" spans="1:8" ht="12.75">
      <c r="A27" s="37">
        <v>5</v>
      </c>
      <c r="B27" s="44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8"/>
      <c r="B28" s="41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8"/>
      <c r="B29" s="41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8"/>
      <c r="B30" s="41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39"/>
      <c r="B31" s="42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7">
        <v>6</v>
      </c>
      <c r="B32" s="44" t="s">
        <v>16</v>
      </c>
      <c r="C32" s="7" t="s">
        <v>10</v>
      </c>
      <c r="D32" s="8">
        <f>D33+D34+D35+D36</f>
        <v>467999</v>
      </c>
      <c r="E32" s="8">
        <f>E33+E34+E35+E36</f>
        <v>0</v>
      </c>
      <c r="F32" s="8">
        <f>F33+F34+F35+F36</f>
        <v>0</v>
      </c>
      <c r="G32" s="9">
        <f>G33+G34+G35+G36</f>
        <v>20044</v>
      </c>
      <c r="H32" s="10"/>
    </row>
    <row r="33" spans="1:8" ht="12.75">
      <c r="A33" s="38"/>
      <c r="B33" s="41"/>
      <c r="C33" s="11" t="s">
        <v>6</v>
      </c>
      <c r="D33" s="12"/>
      <c r="E33" s="12"/>
      <c r="F33" s="12"/>
      <c r="G33" s="15"/>
      <c r="H33" s="10"/>
    </row>
    <row r="34" spans="1:8" ht="12.75">
      <c r="A34" s="38"/>
      <c r="B34" s="41"/>
      <c r="C34" s="11" t="s">
        <v>7</v>
      </c>
      <c r="D34" s="12"/>
      <c r="E34" s="12"/>
      <c r="F34" s="12"/>
      <c r="G34" s="15"/>
      <c r="H34" s="10"/>
    </row>
    <row r="35" spans="1:8" ht="13.5" thickBot="1">
      <c r="A35" s="38"/>
      <c r="B35" s="41"/>
      <c r="C35" s="11" t="s">
        <v>11</v>
      </c>
      <c r="D35" s="12">
        <f>11851+140532+159900+155716</f>
        <v>467999</v>
      </c>
      <c r="E35" s="12"/>
      <c r="F35" s="12"/>
      <c r="G35" s="16">
        <f>931+9968+5100+4045</f>
        <v>20044</v>
      </c>
      <c r="H35" s="10"/>
    </row>
    <row r="36" spans="1:8" ht="21" customHeight="1" thickBot="1">
      <c r="A36" s="39"/>
      <c r="B36" s="42"/>
      <c r="C36" s="13" t="s">
        <v>8</v>
      </c>
      <c r="D36" s="14"/>
      <c r="E36" s="14"/>
      <c r="F36" s="14"/>
      <c r="G36" s="16"/>
      <c r="H36" s="10"/>
    </row>
    <row r="37" spans="1:16" ht="12.75">
      <c r="A37" s="37">
        <v>7</v>
      </c>
      <c r="B37" s="44" t="s">
        <v>17</v>
      </c>
      <c r="C37" s="7" t="s">
        <v>10</v>
      </c>
      <c r="D37" s="30">
        <f>D38+D39+D40+D41</f>
        <v>149289</v>
      </c>
      <c r="E37" s="8">
        <f>E38+E39+E40+E41</f>
        <v>113360</v>
      </c>
      <c r="F37" s="8">
        <f>F38+F39+F40+F41</f>
        <v>22863</v>
      </c>
      <c r="G37" s="9">
        <f>G38+G39+G40+G41</f>
        <v>13066</v>
      </c>
      <c r="H37" s="10"/>
      <c r="P37" s="31"/>
    </row>
    <row r="38" spans="1:8" ht="12.75">
      <c r="A38" s="38"/>
      <c r="B38" s="41"/>
      <c r="C38" s="11" t="s">
        <v>6</v>
      </c>
      <c r="D38" s="12"/>
      <c r="E38" s="12"/>
      <c r="F38" s="12"/>
      <c r="G38" s="15"/>
      <c r="H38" s="10"/>
    </row>
    <row r="39" spans="1:8" ht="12.75">
      <c r="A39" s="38"/>
      <c r="B39" s="41"/>
      <c r="C39" s="11" t="s">
        <v>7</v>
      </c>
      <c r="D39" s="12"/>
      <c r="E39" s="12"/>
      <c r="F39" s="12"/>
      <c r="G39" s="15"/>
      <c r="H39" s="10"/>
    </row>
    <row r="40" spans="1:8" ht="12.75">
      <c r="A40" s="38"/>
      <c r="B40" s="41"/>
      <c r="C40" s="11" t="s">
        <v>11</v>
      </c>
      <c r="D40" s="12">
        <v>149289</v>
      </c>
      <c r="E40" s="12">
        <v>0</v>
      </c>
      <c r="F40" s="12"/>
      <c r="G40" s="15"/>
      <c r="H40" s="10"/>
    </row>
    <row r="41" spans="1:8" ht="13.5" thickBot="1">
      <c r="A41" s="39"/>
      <c r="B41" s="42"/>
      <c r="C41" s="13" t="s">
        <v>8</v>
      </c>
      <c r="D41" s="14"/>
      <c r="E41" s="14">
        <f>D40-E40-F41-G41</f>
        <v>113360</v>
      </c>
      <c r="F41" s="14">
        <v>22863</v>
      </c>
      <c r="G41" s="16">
        <v>13066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 t="e">
        <f>D42-F42-G42</f>
        <v>#VALUE!</v>
      </c>
      <c r="F42" s="28" t="s">
        <v>27</v>
      </c>
      <c r="G42" s="16"/>
      <c r="H42" s="19"/>
    </row>
    <row r="43" spans="1:8" s="2" customFormat="1" ht="12.75">
      <c r="A43" s="52">
        <v>8</v>
      </c>
      <c r="B43" s="55" t="s">
        <v>19</v>
      </c>
      <c r="C43" s="22" t="s">
        <v>25</v>
      </c>
      <c r="D43" s="17">
        <f>D44+D45+D46+D47</f>
        <v>1541371</v>
      </c>
      <c r="E43" s="17">
        <f>E44+E45+E46+E47</f>
        <v>1035624</v>
      </c>
      <c r="F43" s="17">
        <f>F44+F45+F46+F47</f>
        <v>357424</v>
      </c>
      <c r="G43" s="18">
        <f>G44+G45+G46+G47</f>
        <v>148323</v>
      </c>
      <c r="H43" s="19"/>
    </row>
    <row r="44" spans="1:8" s="2" customFormat="1" ht="12.75">
      <c r="A44" s="53"/>
      <c r="B44" s="41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3"/>
      <c r="B45" s="41"/>
      <c r="C45" s="11" t="s">
        <v>7</v>
      </c>
      <c r="D45" s="12"/>
      <c r="E45" s="12"/>
      <c r="F45" s="12"/>
      <c r="G45" s="15"/>
      <c r="H45" s="19"/>
    </row>
    <row r="46" spans="1:8" ht="13.5" thickBot="1">
      <c r="A46" s="53"/>
      <c r="B46" s="41"/>
      <c r="C46" s="11" t="s">
        <v>11</v>
      </c>
      <c r="D46" s="14">
        <v>1541371</v>
      </c>
      <c r="E46" s="29">
        <f>D46-E47-F46-F47-G46</f>
        <v>815546</v>
      </c>
      <c r="F46" s="12">
        <v>121620</v>
      </c>
      <c r="G46" s="15">
        <v>148323</v>
      </c>
      <c r="H46" s="10"/>
    </row>
    <row r="47" spans="1:8" ht="21" customHeight="1" thickBot="1">
      <c r="A47" s="54"/>
      <c r="B47" s="42"/>
      <c r="C47" s="13" t="s">
        <v>8</v>
      </c>
      <c r="D47" s="14"/>
      <c r="E47" s="14">
        <v>220078</v>
      </c>
      <c r="F47" s="14">
        <v>235804</v>
      </c>
      <c r="G47" s="16"/>
      <c r="H47" s="10"/>
    </row>
    <row r="48" spans="1:8" ht="12.75">
      <c r="A48" s="52">
        <v>9</v>
      </c>
      <c r="B48" s="40" t="s">
        <v>20</v>
      </c>
      <c r="C48" s="32" t="s">
        <v>10</v>
      </c>
      <c r="D48" s="17">
        <f>D49+D50+D51+D52</f>
        <v>815876</v>
      </c>
      <c r="E48" s="17">
        <f>E49+E50+E51+E52</f>
        <v>285754</v>
      </c>
      <c r="F48" s="17">
        <f>F49+F50+F51+F52</f>
        <v>517438</v>
      </c>
      <c r="G48" s="18">
        <f>G49+G50+G51+G52</f>
        <v>12684</v>
      </c>
      <c r="H48" s="10"/>
    </row>
    <row r="49" spans="1:8" ht="12.75">
      <c r="A49" s="53"/>
      <c r="B49" s="41"/>
      <c r="C49" s="11" t="s">
        <v>6</v>
      </c>
      <c r="D49" s="12">
        <f>291967+293210+145307+85392</f>
        <v>815876</v>
      </c>
      <c r="E49" s="12">
        <f>D49-E52-F52-G52</f>
        <v>43770</v>
      </c>
      <c r="F49" s="12"/>
      <c r="G49" s="15"/>
      <c r="H49" s="10"/>
    </row>
    <row r="50" spans="1:8" ht="12.75">
      <c r="A50" s="53"/>
      <c r="B50" s="41"/>
      <c r="C50" s="11" t="s">
        <v>7</v>
      </c>
      <c r="D50" s="12"/>
      <c r="E50" s="12"/>
      <c r="F50" s="12"/>
      <c r="G50" s="15"/>
      <c r="H50" s="10"/>
    </row>
    <row r="51" spans="1:8" ht="13.5" thickBot="1">
      <c r="A51" s="53"/>
      <c r="B51" s="41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4"/>
      <c r="B52" s="42"/>
      <c r="C52" s="13" t="s">
        <v>8</v>
      </c>
      <c r="D52" s="14"/>
      <c r="E52" s="14">
        <v>241984</v>
      </c>
      <c r="F52" s="14">
        <f>5339+15148+15920+3+301+19+49+43+293210-3168-5280-4154-221-269-1088+145307-2186-149-138-197-2016-267-566-15810+85392-833-1392-5230-11-318</f>
        <v>517438</v>
      </c>
      <c r="G52" s="16">
        <v>12684</v>
      </c>
      <c r="H52" s="19"/>
    </row>
    <row r="53" spans="1:8" ht="12.75">
      <c r="A53" s="37">
        <v>10</v>
      </c>
      <c r="B53" s="40" t="s">
        <v>22</v>
      </c>
      <c r="C53" s="22" t="s">
        <v>23</v>
      </c>
      <c r="D53" s="17">
        <f>D54+D55+D56+D57</f>
        <v>5056255</v>
      </c>
      <c r="E53" s="17">
        <f>E54+E55+E56+E57</f>
        <v>4237574</v>
      </c>
      <c r="F53" s="17">
        <f>F54+F55+F56+F57</f>
        <v>607014</v>
      </c>
      <c r="G53" s="18">
        <f>G54+G55+G56+G57</f>
        <v>211667</v>
      </c>
      <c r="H53" s="10"/>
    </row>
    <row r="54" spans="1:8" ht="12.75">
      <c r="A54" s="38"/>
      <c r="B54" s="41"/>
      <c r="C54" s="11" t="s">
        <v>6</v>
      </c>
      <c r="D54" s="12">
        <v>3077394</v>
      </c>
      <c r="E54" s="12">
        <v>0</v>
      </c>
      <c r="F54" s="12"/>
      <c r="G54" s="15"/>
      <c r="H54" s="10"/>
    </row>
    <row r="55" spans="1:8" ht="12.75">
      <c r="A55" s="38"/>
      <c r="B55" s="41"/>
      <c r="C55" s="11" t="s">
        <v>7</v>
      </c>
      <c r="D55" s="12">
        <v>555882</v>
      </c>
      <c r="E55" s="12">
        <f>D55</f>
        <v>555882</v>
      </c>
      <c r="F55" s="12"/>
      <c r="G55" s="15"/>
      <c r="H55" s="10"/>
    </row>
    <row r="56" spans="1:8" ht="13.5" thickBot="1">
      <c r="A56" s="38"/>
      <c r="B56" s="41"/>
      <c r="C56" s="11" t="s">
        <v>11</v>
      </c>
      <c r="D56" s="14">
        <v>1377083</v>
      </c>
      <c r="E56" s="12">
        <f>1377083-49103</f>
        <v>1327980</v>
      </c>
      <c r="F56" s="12">
        <v>29145</v>
      </c>
      <c r="G56" s="15"/>
      <c r="H56" s="10"/>
    </row>
    <row r="57" spans="1:8" s="2" customFormat="1" ht="15" customHeight="1" thickBot="1">
      <c r="A57" s="39"/>
      <c r="B57" s="42"/>
      <c r="C57" s="13" t="s">
        <v>8</v>
      </c>
      <c r="D57" s="14">
        <v>45896</v>
      </c>
      <c r="E57" s="28">
        <f>D53-E54-E55-E56-F56-F57-G57</f>
        <v>2353712</v>
      </c>
      <c r="F57" s="14">
        <v>577869</v>
      </c>
      <c r="G57" s="16">
        <v>211667</v>
      </c>
      <c r="H57" s="19"/>
    </row>
    <row r="58" spans="1:8" ht="12.75">
      <c r="A58" s="37">
        <v>11</v>
      </c>
      <c r="B58" s="40" t="s">
        <v>24</v>
      </c>
      <c r="C58" s="22" t="s">
        <v>23</v>
      </c>
      <c r="D58" s="17">
        <f>D59+D60+D61+D62</f>
        <v>201758</v>
      </c>
      <c r="E58" s="17">
        <f>E59+E60+E61+E62</f>
        <v>163888</v>
      </c>
      <c r="F58" s="17">
        <f>F59+F60+F61+F62</f>
        <v>31018</v>
      </c>
      <c r="G58" s="18">
        <f>G59+G60+G61+G62</f>
        <v>6852</v>
      </c>
      <c r="H58" s="10"/>
    </row>
    <row r="59" spans="1:8" ht="12.75">
      <c r="A59" s="38"/>
      <c r="B59" s="41"/>
      <c r="C59" s="11" t="s">
        <v>6</v>
      </c>
      <c r="D59" s="12"/>
      <c r="E59" s="12"/>
      <c r="F59" s="12"/>
      <c r="G59" s="15"/>
      <c r="H59" s="10"/>
    </row>
    <row r="60" spans="1:8" ht="12.75">
      <c r="A60" s="38"/>
      <c r="B60" s="41"/>
      <c r="C60" s="11" t="s">
        <v>7</v>
      </c>
      <c r="D60" s="12"/>
      <c r="E60" s="12"/>
      <c r="F60" s="12"/>
      <c r="G60" s="15"/>
      <c r="H60" s="10"/>
    </row>
    <row r="61" spans="1:8" ht="13.5" thickBot="1">
      <c r="A61" s="38"/>
      <c r="B61" s="41"/>
      <c r="C61" s="11" t="s">
        <v>11</v>
      </c>
      <c r="D61" s="14">
        <v>201758</v>
      </c>
      <c r="E61" s="12">
        <f>D61-F62-G62</f>
        <v>163888</v>
      </c>
      <c r="F61" s="12"/>
      <c r="G61" s="33"/>
      <c r="H61" s="31"/>
    </row>
    <row r="62" spans="1:8" s="2" customFormat="1" ht="15" customHeight="1" thickBot="1">
      <c r="A62" s="39"/>
      <c r="B62" s="42"/>
      <c r="C62" s="13" t="s">
        <v>8</v>
      </c>
      <c r="D62" s="14"/>
      <c r="E62" s="14"/>
      <c r="F62" s="14">
        <v>31018</v>
      </c>
      <c r="G62" s="34">
        <v>6852</v>
      </c>
      <c r="H62" s="35"/>
    </row>
    <row r="63" spans="1:8" ht="12.75">
      <c r="A63" s="37">
        <v>12</v>
      </c>
      <c r="B63" s="40" t="s">
        <v>26</v>
      </c>
      <c r="C63" s="22" t="s">
        <v>23</v>
      </c>
      <c r="D63" s="17">
        <f>D64+D65+D66+D67</f>
        <v>3559994</v>
      </c>
      <c r="E63" s="17">
        <f>E64+E65+E66+E67</f>
        <v>2688187</v>
      </c>
      <c r="F63" s="17">
        <f>F64+F65+F66+F67</f>
        <v>584279</v>
      </c>
      <c r="G63" s="18">
        <f>G64+G65+G66+G67</f>
        <v>287528</v>
      </c>
      <c r="H63" s="10"/>
    </row>
    <row r="64" spans="1:8" ht="12.75">
      <c r="A64" s="38"/>
      <c r="B64" s="41"/>
      <c r="C64" s="11" t="s">
        <v>6</v>
      </c>
      <c r="D64" s="12"/>
      <c r="E64" s="12"/>
      <c r="F64" s="12"/>
      <c r="G64" s="15"/>
      <c r="H64" s="10"/>
    </row>
    <row r="65" spans="1:8" ht="12.75">
      <c r="A65" s="38"/>
      <c r="B65" s="41"/>
      <c r="C65" s="11" t="s">
        <v>7</v>
      </c>
      <c r="D65" s="12"/>
      <c r="E65" s="12"/>
      <c r="F65" s="12"/>
      <c r="G65" s="15"/>
      <c r="H65" s="10"/>
    </row>
    <row r="66" spans="1:8" ht="13.5" thickBot="1">
      <c r="A66" s="38"/>
      <c r="B66" s="41"/>
      <c r="C66" s="11" t="s">
        <v>11</v>
      </c>
      <c r="D66" s="14">
        <v>3559994</v>
      </c>
      <c r="E66" s="12">
        <v>1248389</v>
      </c>
      <c r="F66" s="12">
        <v>512</v>
      </c>
      <c r="G66" s="15">
        <v>287528</v>
      </c>
      <c r="H66" s="10"/>
    </row>
    <row r="67" spans="1:8" s="2" customFormat="1" ht="15" customHeight="1" thickBot="1">
      <c r="A67" s="39"/>
      <c r="B67" s="42"/>
      <c r="C67" s="13" t="s">
        <v>8</v>
      </c>
      <c r="D67" s="14"/>
      <c r="E67" s="14">
        <f>D64+D66+D67-E66-G67-F67-G66-F66</f>
        <v>1439798</v>
      </c>
      <c r="F67" s="14">
        <v>583767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12:B16"/>
    <mergeCell ref="A12:A16"/>
    <mergeCell ref="A22:A26"/>
    <mergeCell ref="B58:B62"/>
    <mergeCell ref="A53:A57"/>
    <mergeCell ref="B53:B57"/>
    <mergeCell ref="A58:A62"/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2020-11-26T09:14:43Z</dcterms:modified>
  <cp:category/>
  <cp:version/>
  <cp:contentType/>
  <cp:contentStatus/>
</cp:coreProperties>
</file>