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01" windowWidth="17925" windowHeight="12750" activeTab="0"/>
  </bookViews>
  <sheets>
    <sheet name="Предложение" sheetId="1" r:id="rId1"/>
    <sheet name="приложение 1" sheetId="2" r:id="rId2"/>
    <sheet name="приложение 3" sheetId="3" r:id="rId3"/>
    <sheet name="приложение 5" sheetId="4" r:id="rId4"/>
  </sheets>
  <definedNames>
    <definedName name="_xlnm.Print_Area" localSheetId="0">'Предложение'!$A$1:$B$8</definedName>
    <definedName name="_xlnm.Print_Area" localSheetId="1">'приложение 1'!$A$1:$B$17</definedName>
  </definedNames>
  <calcPr fullCalcOnLoad="1"/>
</workbook>
</file>

<file path=xl/sharedStrings.xml><?xml version="1.0" encoding="utf-8"?>
<sst xmlns="http://schemas.openxmlformats.org/spreadsheetml/2006/main" count="299" uniqueCount="135">
  <si>
    <t>...</t>
  </si>
  <si>
    <t>Приложение №1</t>
  </si>
  <si>
    <t>Раздел 1. Информация об организации</t>
  </si>
  <si>
    <t>Фактический адрес</t>
  </si>
  <si>
    <t>ИНН</t>
  </si>
  <si>
    <t>Адрес электронной почты</t>
  </si>
  <si>
    <t>Контактный телефон</t>
  </si>
  <si>
    <t>Факс</t>
  </si>
  <si>
    <t>КПП</t>
  </si>
  <si>
    <t>Приложение №3</t>
  </si>
  <si>
    <t>Наименование показателей</t>
  </si>
  <si>
    <t>Ед.изм.</t>
  </si>
  <si>
    <t>Фактические показатели за год, предшествующий базовому периоду</t>
  </si>
  <si>
    <t xml:space="preserve">Предложения на расчетный период регулирования </t>
  </si>
  <si>
    <t>Объемы полезного отпуска электрической энергии, всего</t>
  </si>
  <si>
    <t>тыс. кВтч</t>
  </si>
  <si>
    <t>в том числе:</t>
  </si>
  <si>
    <t>1.1.</t>
  </si>
  <si>
    <t>населению и приравненным к нему категориям потребителей</t>
  </si>
  <si>
    <t>в первом полугодии</t>
  </si>
  <si>
    <t>во втором полугодии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</si>
  <si>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</si>
  <si>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</si>
  <si>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</si>
  <si>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- первое полугодие</t>
  </si>
  <si>
    <t>- второе полугодие</t>
  </si>
  <si>
    <t>от 150 кВт до 670 кВт</t>
  </si>
  <si>
    <t>от 670 кВт до 10 МВт</t>
  </si>
  <si>
    <t>не менее 10 МВт</t>
  </si>
  <si>
    <t>1.3.</t>
  </si>
  <si>
    <t>Количество обслуживаемых договоров, всего</t>
  </si>
  <si>
    <t>тыс.шт.</t>
  </si>
  <si>
    <t>2.1.</t>
  </si>
  <si>
    <t>с населением и приравненными к нему категориями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</si>
  <si>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</si>
  <si>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</si>
  <si>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</si>
  <si>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3.</t>
  </si>
  <si>
    <t>Количество точек учета по обслуживаемым договорам, всего</t>
  </si>
  <si>
    <t>шт.</t>
  </si>
  <si>
    <t>по населению и приравненным к нему категориями потребителей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</si>
  <si>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</si>
  <si>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Необходимая валовая выручка гарантирующего поставщика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</si>
  <si>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</si>
  <si>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</si>
  <si>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чел.</t>
  </si>
  <si>
    <t xml:space="preserve">Среднемесячная заработная плата на одного работника </t>
  </si>
  <si>
    <t>тыс. руб./чел.</t>
  </si>
  <si>
    <t>Проценты по обслуживанию кредитов</t>
  </si>
  <si>
    <t>тыс.руб.</t>
  </si>
  <si>
    <t>Резерв по сомнительным долгам</t>
  </si>
  <si>
    <t>Необходимые расходы из прибыли</t>
  </si>
  <si>
    <t>тыс.руб</t>
  </si>
  <si>
    <t>Чистая прибыль (убыток)</t>
  </si>
  <si>
    <t xml:space="preserve">Рентабельность  продаж (величина прибыли от продаж в каждом рубле выручки). </t>
  </si>
  <si>
    <t>%</t>
  </si>
  <si>
    <t>Реквизиты инвестиционной программы (кем утверждена, дата утверждения, номер приказа/решения, Интернет-адрес размещения)</t>
  </si>
  <si>
    <t>3.1.</t>
  </si>
  <si>
    <t>3.2.</t>
  </si>
  <si>
    <t>Приложение №5</t>
  </si>
  <si>
    <t>Раздел 3. Цены (тарифы) по регулируемым видам деятельности организации</t>
  </si>
  <si>
    <t>Ед. изм.</t>
  </si>
  <si>
    <t xml:space="preserve">Фактические показатели за год, предшествующий базовому периоду </t>
  </si>
  <si>
    <t>1-е полугодие</t>
  </si>
  <si>
    <t>2-е полугодие</t>
  </si>
  <si>
    <t>руб./МВтч</t>
  </si>
  <si>
    <t xml:space="preserve">Для гарантирующих поставщиков 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</si>
  <si>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</si>
  <si>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Доходность продаж для прочих потребителей:</t>
  </si>
  <si>
    <t>Величина сбытовой надбавки для тарифной группы потребителей "население" и приравненных к нему категории потребителей</t>
  </si>
  <si>
    <t>414000 г. Астрахань, пл. Джона Рида,3</t>
  </si>
  <si>
    <t>(8512) 33 86 13</t>
  </si>
  <si>
    <t>secr@astsbyt.ru</t>
  </si>
  <si>
    <t>Стаценко Олег Анатольевич</t>
  </si>
  <si>
    <t xml:space="preserve">         Раздел 2. Основные показатели деятельности гарантирующего поставщика</t>
  </si>
  <si>
    <t>2015г.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</si>
  <si>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</si>
  <si>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в пределах социальной нормы</t>
  </si>
  <si>
    <t>сверх социальной нормы</t>
  </si>
  <si>
    <t>1.1.1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</si>
  <si>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</si>
  <si>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</si>
  <si>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</si>
  <si>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</si>
  <si>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1.1.5.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</si>
  <si>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</si>
  <si>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1.1.6.</t>
  </si>
  <si>
    <t>Население, проживающее в сельских населенных пунктах</t>
  </si>
  <si>
    <t>Потребители, приравненные к населению, всего</t>
  </si>
  <si>
    <t>Количество точек подключения</t>
  </si>
  <si>
    <t>6.1.</t>
  </si>
  <si>
    <t>6.2.</t>
  </si>
  <si>
    <t>6.3.</t>
  </si>
  <si>
    <t>Реквизиты отраслевого тарифного соглашения (дата утверждения, срок действия)</t>
  </si>
  <si>
    <t>ПРЕДЛОЖЕНИЕ</t>
  </si>
  <si>
    <t xml:space="preserve">к предложению об установлении сбытовых надбавок </t>
  </si>
  <si>
    <t xml:space="preserve">Полное наименование </t>
  </si>
  <si>
    <t>Сокращенное наименование</t>
  </si>
  <si>
    <t>Место нахождения</t>
  </si>
  <si>
    <t xml:space="preserve">ФИО руководителя </t>
  </si>
  <si>
    <t>1.     Информация об организации</t>
  </si>
  <si>
    <t>Показатели, утвержденные на базовый период*</t>
  </si>
  <si>
    <t>*Базовый период - год, предшествующий расчетному периоду регулирования</t>
  </si>
  <si>
    <t>сбытовых надбавок</t>
  </si>
  <si>
    <t>к предложению об установлении</t>
  </si>
  <si>
    <t>1.1.А.</t>
  </si>
  <si>
    <t>1.1.Б.</t>
  </si>
  <si>
    <t>1.1.1.А.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</si>
  <si>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</si>
  <si>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</si>
  <si>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</si>
  <si>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</si>
  <si>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</si>
  <si>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</si>
  <si>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</si>
  <si>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1.1.4.А.</t>
  </si>
  <si>
    <t>1.1.4.Б.</t>
  </si>
  <si>
    <t>1.1.5.А.</t>
  </si>
  <si>
    <t>1.1.5.Б.</t>
  </si>
  <si>
    <t>1.1.6.А.</t>
  </si>
  <si>
    <t>1.1.6.Б.</t>
  </si>
  <si>
    <t>сетевым организациям, приобретающим электрическую энергию в целях компенсации потерь электрической энергии в сетях</t>
  </si>
  <si>
    <t>№ п/п</t>
  </si>
  <si>
    <t>3.3.</t>
  </si>
  <si>
    <t xml:space="preserve">Показатели, утвержденные на базовый период*            </t>
  </si>
  <si>
    <t>2016г.</t>
  </si>
  <si>
    <t>первое полугодие</t>
  </si>
  <si>
    <t>второе полугодие</t>
  </si>
  <si>
    <t>2017г.</t>
  </si>
  <si>
    <t>об установление сбытовых надбавок на 2017г.</t>
  </si>
  <si>
    <t>ПАО "АСТРАХАНСКАЯ ЭНЕРГОСБЫТОВАЯ КОМПАНИЯ", ПАО "АЭСК"</t>
  </si>
  <si>
    <t>Публичное акционерное общество "Астраханская энергосбытовая компания"</t>
  </si>
  <si>
    <t>ПАО "АЭСК"</t>
  </si>
  <si>
    <t>ОТС в электроэнергетике РФ на 2013-2015 гг. (утверждено 18.03.2013г., действует до 31.12.2015г.).  Соглашение о порядке, условиях и продлении срока действия Отраслевого тарифного соглашения в электроэнергетике Российской Федерации на период 2016-2018 годов. Зарегистрировано в Роструде (№147-ТЗ от 22 января 2015 года). действует с 01.01.16г. до 31.12.18г.)</t>
  </si>
  <si>
    <t>2015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</si>
</sst>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_ ;[Red]\-#,##0\ "/>
    <numFmt numFmtId="166" formatCode="#,##0.000_ ;[Red]\-#,##0.0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color indexed="9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u val="single"/>
      <sz val="14"/>
      <color rgb="FFFFFFFF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justify"/>
    </xf>
    <xf numFmtId="0" fontId="52" fillId="0" borderId="10" xfId="0" applyFont="1" applyBorder="1" applyAlignment="1">
      <alignment horizontal="justify" wrapText="1"/>
    </xf>
    <xf numFmtId="0" fontId="52" fillId="0" borderId="11" xfId="0" applyFont="1" applyBorder="1" applyAlignment="1">
      <alignment vertical="top" wrapText="1"/>
    </xf>
    <xf numFmtId="0" fontId="52" fillId="0" borderId="11" xfId="0" applyFont="1" applyBorder="1" applyAlignment="1">
      <alignment horizontal="justify" vertical="top" wrapText="1"/>
    </xf>
    <xf numFmtId="0" fontId="52" fillId="0" borderId="10" xfId="0" applyFont="1" applyBorder="1" applyAlignment="1">
      <alignment wrapText="1"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50" fillId="0" borderId="0" xfId="0" applyFont="1" applyAlignment="1">
      <alignment horizontal="center"/>
    </xf>
    <xf numFmtId="0" fontId="52" fillId="0" borderId="12" xfId="0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2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36" fillId="0" borderId="11" xfId="42" applyBorder="1" applyAlignment="1" applyProtection="1">
      <alignment vertical="top" wrapText="1"/>
      <protection/>
    </xf>
    <xf numFmtId="0" fontId="52" fillId="0" borderId="11" xfId="0" applyFont="1" applyBorder="1" applyAlignment="1">
      <alignment horizontal="left" vertical="top" wrapText="1"/>
    </xf>
    <xf numFmtId="0" fontId="52" fillId="0" borderId="15" xfId="0" applyFont="1" applyBorder="1" applyAlignment="1">
      <alignment horizontal="center" wrapText="1"/>
    </xf>
    <xf numFmtId="0" fontId="56" fillId="0" borderId="12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2" fillId="0" borderId="17" xfId="0" applyFont="1" applyBorder="1" applyAlignment="1">
      <alignment horizontal="center" wrapText="1"/>
    </xf>
    <xf numFmtId="0" fontId="52" fillId="0" borderId="18" xfId="0" applyFont="1" applyBorder="1" applyAlignment="1">
      <alignment horizontal="center" wrapText="1"/>
    </xf>
    <xf numFmtId="164" fontId="52" fillId="0" borderId="12" xfId="0" applyNumberFormat="1" applyFont="1" applyBorder="1" applyAlignment="1">
      <alignment horizontal="right" wrapText="1"/>
    </xf>
    <xf numFmtId="164" fontId="52" fillId="0" borderId="16" xfId="0" applyNumberFormat="1" applyFont="1" applyBorder="1" applyAlignment="1">
      <alignment horizontal="right" wrapText="1"/>
    </xf>
    <xf numFmtId="164" fontId="52" fillId="0" borderId="12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wrapText="1"/>
    </xf>
    <xf numFmtId="164" fontId="51" fillId="0" borderId="12" xfId="0" applyNumberFormat="1" applyFont="1" applyBorder="1" applyAlignment="1">
      <alignment horizontal="right" vertical="center" wrapText="1"/>
    </xf>
    <xf numFmtId="164" fontId="51" fillId="0" borderId="14" xfId="0" applyNumberFormat="1" applyFont="1" applyBorder="1" applyAlignment="1">
      <alignment horizontal="right" wrapText="1"/>
    </xf>
    <xf numFmtId="164" fontId="51" fillId="0" borderId="12" xfId="0" applyNumberFormat="1" applyFont="1" applyBorder="1" applyAlignment="1">
      <alignment horizontal="right" wrapText="1"/>
    </xf>
    <xf numFmtId="164" fontId="51" fillId="0" borderId="19" xfId="0" applyNumberFormat="1" applyFont="1" applyBorder="1" applyAlignment="1">
      <alignment horizontal="right" wrapText="1"/>
    </xf>
    <xf numFmtId="164" fontId="51" fillId="0" borderId="16" xfId="0" applyNumberFormat="1" applyFont="1" applyBorder="1" applyAlignment="1">
      <alignment horizontal="right" vertical="center" wrapText="1"/>
    </xf>
    <xf numFmtId="164" fontId="51" fillId="0" borderId="16" xfId="0" applyNumberFormat="1" applyFont="1" applyBorder="1" applyAlignment="1">
      <alignment horizontal="right" wrapText="1"/>
    </xf>
    <xf numFmtId="165" fontId="52" fillId="0" borderId="12" xfId="0" applyNumberFormat="1" applyFont="1" applyBorder="1" applyAlignment="1">
      <alignment horizontal="right" wrapText="1"/>
    </xf>
    <xf numFmtId="165" fontId="52" fillId="0" borderId="16" xfId="0" applyNumberFormat="1" applyFont="1" applyBorder="1" applyAlignment="1">
      <alignment horizontal="right" wrapText="1"/>
    </xf>
    <xf numFmtId="166" fontId="52" fillId="0" borderId="12" xfId="0" applyNumberFormat="1" applyFont="1" applyBorder="1" applyAlignment="1">
      <alignment horizontal="right" wrapText="1"/>
    </xf>
    <xf numFmtId="166" fontId="52" fillId="0" borderId="16" xfId="0" applyNumberFormat="1" applyFont="1" applyBorder="1" applyAlignment="1">
      <alignment horizontal="right" wrapText="1"/>
    </xf>
    <xf numFmtId="166" fontId="51" fillId="0" borderId="12" xfId="0" applyNumberFormat="1" applyFont="1" applyBorder="1" applyAlignment="1">
      <alignment horizontal="right" wrapText="1"/>
    </xf>
    <xf numFmtId="166" fontId="51" fillId="0" borderId="16" xfId="0" applyNumberFormat="1" applyFont="1" applyBorder="1" applyAlignment="1">
      <alignment horizontal="right" wrapText="1"/>
    </xf>
    <xf numFmtId="165" fontId="51" fillId="0" borderId="12" xfId="0" applyNumberFormat="1" applyFont="1" applyBorder="1" applyAlignment="1">
      <alignment horizontal="right" wrapText="1"/>
    </xf>
    <xf numFmtId="165" fontId="51" fillId="0" borderId="16" xfId="0" applyNumberFormat="1" applyFont="1" applyBorder="1" applyAlignment="1">
      <alignment horizontal="right" wrapText="1"/>
    </xf>
    <xf numFmtId="164" fontId="52" fillId="0" borderId="12" xfId="0" applyNumberFormat="1" applyFont="1" applyFill="1" applyBorder="1" applyAlignment="1">
      <alignment horizontal="right" wrapText="1"/>
    </xf>
    <xf numFmtId="0" fontId="57" fillId="0" borderId="0" xfId="0" applyFont="1" applyAlignment="1">
      <alignment horizontal="center"/>
    </xf>
    <xf numFmtId="2" fontId="52" fillId="0" borderId="16" xfId="0" applyNumberFormat="1" applyFont="1" applyBorder="1" applyAlignment="1">
      <alignment horizontal="center" wrapText="1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164" fontId="52" fillId="0" borderId="12" xfId="0" applyNumberFormat="1" applyFont="1" applyFill="1" applyBorder="1" applyAlignment="1">
      <alignment horizontal="right" vertical="center" wrapText="1"/>
    </xf>
    <xf numFmtId="164" fontId="14" fillId="0" borderId="12" xfId="0" applyNumberFormat="1" applyFont="1" applyFill="1" applyBorder="1" applyAlignment="1">
      <alignment horizontal="right" wrapText="1"/>
    </xf>
    <xf numFmtId="164" fontId="51" fillId="0" borderId="12" xfId="0" applyNumberFormat="1" applyFont="1" applyFill="1" applyBorder="1" applyAlignment="1">
      <alignment horizontal="right" vertical="center" wrapText="1"/>
    </xf>
    <xf numFmtId="164" fontId="51" fillId="0" borderId="12" xfId="0" applyNumberFormat="1" applyFont="1" applyFill="1" applyBorder="1" applyAlignment="1">
      <alignment horizontal="right" wrapText="1"/>
    </xf>
    <xf numFmtId="0" fontId="52" fillId="0" borderId="16" xfId="0" applyFont="1" applyBorder="1" applyAlignment="1">
      <alignment horizontal="center" wrapText="1"/>
    </xf>
    <xf numFmtId="164" fontId="52" fillId="0" borderId="16" xfId="0" applyNumberFormat="1" applyFont="1" applyBorder="1" applyAlignment="1">
      <alignment horizontal="right" vertical="center" wrapText="1"/>
    </xf>
    <xf numFmtId="164" fontId="51" fillId="0" borderId="16" xfId="0" applyNumberFormat="1" applyFont="1" applyFill="1" applyBorder="1" applyAlignment="1">
      <alignment horizontal="right" wrapText="1"/>
    </xf>
    <xf numFmtId="2" fontId="52" fillId="0" borderId="16" xfId="0" applyNumberFormat="1" applyFont="1" applyFill="1" applyBorder="1" applyAlignment="1">
      <alignment horizontal="center" wrapText="1"/>
    </xf>
    <xf numFmtId="164" fontId="15" fillId="0" borderId="16" xfId="0" applyNumberFormat="1" applyFont="1" applyFill="1" applyBorder="1" applyAlignment="1">
      <alignment horizontal="right" wrapText="1"/>
    </xf>
    <xf numFmtId="164" fontId="15" fillId="0" borderId="16" xfId="0" applyNumberFormat="1" applyFont="1" applyBorder="1" applyAlignment="1">
      <alignment horizontal="right" wrapText="1"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16" fontId="51" fillId="0" borderId="21" xfId="0" applyNumberFormat="1" applyFont="1" applyBorder="1" applyAlignment="1">
      <alignment horizontal="center" wrapText="1"/>
    </xf>
    <xf numFmtId="0" fontId="51" fillId="0" borderId="21" xfId="0" applyFont="1" applyFill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1" fillId="0" borderId="23" xfId="0" applyFont="1" applyBorder="1" applyAlignment="1">
      <alignment horizontal="left" wrapText="1"/>
    </xf>
    <xf numFmtId="0" fontId="52" fillId="0" borderId="24" xfId="0" applyFont="1" applyBorder="1" applyAlignment="1">
      <alignment horizontal="left" wrapText="1"/>
    </xf>
    <xf numFmtId="0" fontId="52" fillId="0" borderId="24" xfId="0" applyFont="1" applyFill="1" applyBorder="1" applyAlignment="1">
      <alignment horizontal="center" wrapText="1"/>
    </xf>
    <xf numFmtId="0" fontId="51" fillId="0" borderId="24" xfId="0" applyFont="1" applyBorder="1" applyAlignment="1">
      <alignment horizontal="left" wrapText="1"/>
    </xf>
    <xf numFmtId="2" fontId="52" fillId="0" borderId="24" xfId="0" applyNumberFormat="1" applyFont="1" applyFill="1" applyBorder="1" applyAlignment="1">
      <alignment horizontal="left" vertical="center" wrapText="1"/>
    </xf>
    <xf numFmtId="0" fontId="51" fillId="0" borderId="25" xfId="0" applyFont="1" applyBorder="1" applyAlignment="1">
      <alignment horizontal="left" wrapText="1"/>
    </xf>
    <xf numFmtId="164" fontId="52" fillId="0" borderId="13" xfId="0" applyNumberFormat="1" applyFont="1" applyBorder="1" applyAlignment="1">
      <alignment horizontal="right" wrapText="1"/>
    </xf>
    <xf numFmtId="164" fontId="51" fillId="0" borderId="26" xfId="0" applyNumberFormat="1" applyFont="1" applyBorder="1" applyAlignment="1">
      <alignment horizontal="right" wrapText="1"/>
    </xf>
    <xf numFmtId="164" fontId="51" fillId="0" borderId="27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164" fontId="52" fillId="0" borderId="16" xfId="0" applyNumberFormat="1" applyFont="1" applyFill="1" applyBorder="1" applyAlignment="1">
      <alignment horizontal="right" wrapText="1"/>
    </xf>
    <xf numFmtId="2" fontId="52" fillId="0" borderId="12" xfId="0" applyNumberFormat="1" applyFont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52" fillId="0" borderId="12" xfId="0" applyNumberFormat="1" applyFont="1" applyFill="1" applyBorder="1" applyAlignment="1">
      <alignment horizontal="right" wrapText="1"/>
    </xf>
    <xf numFmtId="2" fontId="52" fillId="0" borderId="15" xfId="0" applyNumberFormat="1" applyFont="1" applyBorder="1" applyAlignment="1">
      <alignment horizontal="center" wrapText="1"/>
    </xf>
    <xf numFmtId="0" fontId="52" fillId="0" borderId="14" xfId="0" applyFont="1" applyBorder="1" applyAlignment="1">
      <alignment horizontal="left" wrapText="1"/>
    </xf>
    <xf numFmtId="0" fontId="52" fillId="0" borderId="19" xfId="0" applyFont="1" applyBorder="1" applyAlignment="1">
      <alignment horizontal="left" wrapText="1"/>
    </xf>
    <xf numFmtId="0" fontId="52" fillId="0" borderId="29" xfId="0" applyFont="1" applyBorder="1" applyAlignment="1">
      <alignment horizontal="center" wrapText="1"/>
    </xf>
    <xf numFmtId="0" fontId="52" fillId="0" borderId="30" xfId="0" applyFont="1" applyBorder="1" applyAlignment="1">
      <alignment horizontal="center" wrapText="1"/>
    </xf>
    <xf numFmtId="0" fontId="52" fillId="0" borderId="31" xfId="0" applyFont="1" applyBorder="1" applyAlignment="1">
      <alignment horizontal="center" wrapText="1"/>
    </xf>
    <xf numFmtId="0" fontId="51" fillId="0" borderId="32" xfId="0" applyFont="1" applyBorder="1" applyAlignment="1">
      <alignment horizontal="left" wrapText="1"/>
    </xf>
    <xf numFmtId="0" fontId="52" fillId="0" borderId="33" xfId="0" applyFont="1" applyBorder="1" applyAlignment="1">
      <alignment horizontal="left" wrapText="1"/>
    </xf>
    <xf numFmtId="0" fontId="52" fillId="0" borderId="34" xfId="0" applyFont="1" applyBorder="1" applyAlignment="1">
      <alignment horizontal="left" wrapText="1"/>
    </xf>
    <xf numFmtId="0" fontId="51" fillId="0" borderId="0" xfId="0" applyFont="1" applyAlignment="1">
      <alignment horizontal="center"/>
    </xf>
    <xf numFmtId="0" fontId="52" fillId="0" borderId="35" xfId="0" applyFont="1" applyBorder="1" applyAlignment="1">
      <alignment horizontal="center" vertical="top" wrapText="1"/>
    </xf>
    <xf numFmtId="0" fontId="52" fillId="0" borderId="36" xfId="0" applyFont="1" applyBorder="1" applyAlignment="1">
      <alignment horizontal="center" vertical="top" wrapText="1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52" fillId="0" borderId="28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164" fontId="55" fillId="0" borderId="27" xfId="0" applyNumberFormat="1" applyFont="1" applyBorder="1" applyAlignment="1">
      <alignment horizontal="center" wrapText="1"/>
    </xf>
    <xf numFmtId="164" fontId="55" fillId="0" borderId="38" xfId="0" applyNumberFormat="1" applyFont="1" applyBorder="1" applyAlignment="1">
      <alignment horizontal="center" wrapText="1"/>
    </xf>
    <xf numFmtId="164" fontId="55" fillId="0" borderId="26" xfId="0" applyNumberFormat="1" applyFont="1" applyBorder="1" applyAlignment="1">
      <alignment horizontal="center" wrapText="1"/>
    </xf>
    <xf numFmtId="0" fontId="52" fillId="0" borderId="0" xfId="0" applyFont="1" applyBorder="1" applyAlignment="1">
      <alignment horizontal="center"/>
    </xf>
    <xf numFmtId="0" fontId="50" fillId="0" borderId="18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2" fillId="0" borderId="21" xfId="0" applyFont="1" applyBorder="1" applyAlignment="1">
      <alignment horizontal="center" vertical="center" wrapText="1"/>
    </xf>
    <xf numFmtId="0" fontId="52" fillId="0" borderId="39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wrapText="1"/>
    </xf>
    <xf numFmtId="0" fontId="56" fillId="0" borderId="15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cr@astsbyt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V144"/>
  <sheetViews>
    <sheetView tabSelected="1" zoomScale="80" zoomScaleNormal="80" zoomScalePageLayoutView="0" workbookViewId="0" topLeftCell="A3">
      <selection activeCell="D21" sqref="D21"/>
    </sheetView>
  </sheetViews>
  <sheetFormatPr defaultColWidth="9.140625" defaultRowHeight="15"/>
  <cols>
    <col min="1" max="1" width="81.57421875" style="0" customWidth="1"/>
    <col min="2" max="2" width="16.00390625" style="0" customWidth="1"/>
    <col min="3" max="3" width="13.00390625" style="0" customWidth="1"/>
    <col min="4" max="4" width="16.140625" style="0" customWidth="1"/>
    <col min="5" max="5" width="15.140625" style="0" customWidth="1"/>
    <col min="6" max="6" width="15.57421875" style="0" customWidth="1"/>
    <col min="7" max="7" width="18.8515625" style="0" customWidth="1"/>
    <col min="8" max="8" width="16.421875" style="0" customWidth="1"/>
    <col min="9" max="9" width="9.140625" style="1" customWidth="1"/>
  </cols>
  <sheetData>
    <row r="1" ht="21.75" customHeight="1"/>
    <row r="2" ht="21.75" customHeight="1"/>
    <row r="3" ht="21.75" customHeight="1"/>
    <row r="4" ht="28.5" customHeight="1">
      <c r="A4" s="59" t="s">
        <v>94</v>
      </c>
    </row>
    <row r="5" spans="1:256" ht="41.25" customHeight="1">
      <c r="A5" s="59" t="s">
        <v>129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  <c r="IT5" s="102"/>
      <c r="IU5" s="102"/>
      <c r="IV5" s="102"/>
    </row>
    <row r="6" spans="1:9" s="14" customFormat="1" ht="48.75" customHeight="1">
      <c r="A6" s="60" t="s">
        <v>130</v>
      </c>
      <c r="I6" s="15"/>
    </row>
    <row r="7" spans="1:13" s="14" customFormat="1" ht="18.75">
      <c r="A7" s="57"/>
      <c r="B7" s="16"/>
      <c r="C7" s="16"/>
      <c r="D7" s="16"/>
      <c r="E7" s="16"/>
      <c r="F7" s="16"/>
      <c r="G7" s="16"/>
      <c r="H7" s="16"/>
      <c r="I7" s="17"/>
      <c r="J7" s="16"/>
      <c r="K7" s="16"/>
      <c r="L7" s="16"/>
      <c r="M7" s="16"/>
    </row>
    <row r="8" spans="1:13" s="14" customFormat="1" ht="18.75">
      <c r="A8" s="7" t="s">
        <v>0</v>
      </c>
      <c r="B8" s="18"/>
      <c r="C8" s="18"/>
      <c r="D8" s="18"/>
      <c r="E8" s="18"/>
      <c r="F8" s="18"/>
      <c r="G8" s="18"/>
      <c r="H8" s="18"/>
      <c r="I8" s="17"/>
      <c r="J8" s="16"/>
      <c r="K8" s="16"/>
      <c r="L8" s="16"/>
      <c r="M8" s="16"/>
    </row>
    <row r="9" s="21" customFormat="1" ht="15">
      <c r="I9" s="22"/>
    </row>
    <row r="10" s="21" customFormat="1" ht="15">
      <c r="I10" s="22"/>
    </row>
    <row r="11" s="21" customFormat="1" ht="15">
      <c r="I11" s="22"/>
    </row>
    <row r="12" s="21" customFormat="1" ht="15">
      <c r="I12" s="22"/>
    </row>
    <row r="13" s="21" customFormat="1" ht="15">
      <c r="I13" s="22"/>
    </row>
    <row r="14" s="21" customFormat="1" ht="15">
      <c r="I14" s="22"/>
    </row>
    <row r="15" s="21" customFormat="1" ht="15">
      <c r="I15" s="22"/>
    </row>
    <row r="16" s="21" customFormat="1" ht="15">
      <c r="I16" s="22"/>
    </row>
    <row r="17" s="21" customFormat="1" ht="15">
      <c r="I17" s="22"/>
    </row>
    <row r="18" s="21" customFormat="1" ht="15">
      <c r="I18" s="22"/>
    </row>
    <row r="19" s="21" customFormat="1" ht="15">
      <c r="I19" s="22"/>
    </row>
    <row r="20" s="21" customFormat="1" ht="15">
      <c r="I20" s="22"/>
    </row>
    <row r="21" s="21" customFormat="1" ht="15">
      <c r="I21" s="22"/>
    </row>
    <row r="22" s="21" customFormat="1" ht="15">
      <c r="I22" s="22"/>
    </row>
    <row r="23" s="21" customFormat="1" ht="15">
      <c r="I23" s="22"/>
    </row>
    <row r="24" s="21" customFormat="1" ht="15">
      <c r="I24" s="22"/>
    </row>
    <row r="25" s="21" customFormat="1" ht="15">
      <c r="I25" s="22"/>
    </row>
    <row r="26" s="21" customFormat="1" ht="15">
      <c r="I26" s="22"/>
    </row>
    <row r="27" s="21" customFormat="1" ht="15">
      <c r="I27" s="22"/>
    </row>
    <row r="28" s="21" customFormat="1" ht="15">
      <c r="I28" s="22"/>
    </row>
    <row r="29" s="21" customFormat="1" ht="15">
      <c r="I29" s="22"/>
    </row>
    <row r="30" s="21" customFormat="1" ht="15">
      <c r="I30" s="22"/>
    </row>
    <row r="31" s="21" customFormat="1" ht="15">
      <c r="I31" s="22"/>
    </row>
    <row r="32" s="21" customFormat="1" ht="15">
      <c r="I32" s="22"/>
    </row>
    <row r="33" s="21" customFormat="1" ht="15">
      <c r="I33" s="22"/>
    </row>
    <row r="34" s="21" customFormat="1" ht="15">
      <c r="I34" s="22"/>
    </row>
    <row r="35" s="21" customFormat="1" ht="15">
      <c r="I35" s="22"/>
    </row>
    <row r="36" s="21" customFormat="1" ht="15">
      <c r="I36" s="22"/>
    </row>
    <row r="37" s="21" customFormat="1" ht="15">
      <c r="I37" s="22"/>
    </row>
    <row r="38" s="21" customFormat="1" ht="15">
      <c r="I38" s="22"/>
    </row>
    <row r="39" s="21" customFormat="1" ht="15">
      <c r="I39" s="22"/>
    </row>
    <row r="40" s="21" customFormat="1" ht="15">
      <c r="I40" s="22"/>
    </row>
    <row r="41" s="21" customFormat="1" ht="15">
      <c r="I41" s="22"/>
    </row>
    <row r="42" s="21" customFormat="1" ht="15">
      <c r="I42" s="22"/>
    </row>
    <row r="43" s="21" customFormat="1" ht="15">
      <c r="I43" s="22"/>
    </row>
    <row r="44" s="21" customFormat="1" ht="15">
      <c r="I44" s="22"/>
    </row>
    <row r="45" s="21" customFormat="1" ht="15">
      <c r="I45" s="22"/>
    </row>
    <row r="46" s="21" customFormat="1" ht="15">
      <c r="I46" s="22"/>
    </row>
    <row r="47" s="21" customFormat="1" ht="15">
      <c r="I47" s="22"/>
    </row>
    <row r="48" s="21" customFormat="1" ht="15">
      <c r="I48" s="22"/>
    </row>
    <row r="49" s="21" customFormat="1" ht="15">
      <c r="I49" s="22"/>
    </row>
    <row r="50" s="21" customFormat="1" ht="15">
      <c r="I50" s="22"/>
    </row>
    <row r="51" s="21" customFormat="1" ht="15">
      <c r="I51" s="22"/>
    </row>
    <row r="52" s="21" customFormat="1" ht="15">
      <c r="I52" s="22"/>
    </row>
    <row r="53" s="21" customFormat="1" ht="15">
      <c r="I53" s="22"/>
    </row>
    <row r="54" s="21" customFormat="1" ht="15">
      <c r="I54" s="22"/>
    </row>
    <row r="55" s="21" customFormat="1" ht="15">
      <c r="I55" s="22"/>
    </row>
    <row r="56" s="21" customFormat="1" ht="15">
      <c r="I56" s="22"/>
    </row>
    <row r="57" s="21" customFormat="1" ht="15">
      <c r="I57" s="22"/>
    </row>
    <row r="58" s="21" customFormat="1" ht="15">
      <c r="I58" s="22"/>
    </row>
    <row r="59" s="21" customFormat="1" ht="15">
      <c r="I59" s="22"/>
    </row>
    <row r="60" s="21" customFormat="1" ht="15">
      <c r="I60" s="22"/>
    </row>
    <row r="61" s="21" customFormat="1" ht="15">
      <c r="I61" s="22"/>
    </row>
    <row r="62" s="21" customFormat="1" ht="15">
      <c r="I62" s="22"/>
    </row>
    <row r="63" s="21" customFormat="1" ht="15">
      <c r="I63" s="22"/>
    </row>
    <row r="64" s="21" customFormat="1" ht="15">
      <c r="I64" s="22"/>
    </row>
    <row r="65" s="21" customFormat="1" ht="15">
      <c r="I65" s="22"/>
    </row>
    <row r="66" s="21" customFormat="1" ht="15">
      <c r="I66" s="22"/>
    </row>
    <row r="67" s="21" customFormat="1" ht="15">
      <c r="I67" s="22"/>
    </row>
    <row r="68" s="21" customFormat="1" ht="15">
      <c r="I68" s="22"/>
    </row>
    <row r="69" s="21" customFormat="1" ht="15">
      <c r="I69" s="22"/>
    </row>
    <row r="70" s="21" customFormat="1" ht="15">
      <c r="I70" s="22"/>
    </row>
    <row r="71" s="21" customFormat="1" ht="15">
      <c r="I71" s="22"/>
    </row>
    <row r="72" s="21" customFormat="1" ht="15">
      <c r="I72" s="22"/>
    </row>
    <row r="73" s="21" customFormat="1" ht="15">
      <c r="I73" s="22"/>
    </row>
    <row r="74" s="21" customFormat="1" ht="15">
      <c r="I74" s="22"/>
    </row>
    <row r="75" s="21" customFormat="1" ht="15">
      <c r="I75" s="22"/>
    </row>
    <row r="76" s="21" customFormat="1" ht="15">
      <c r="I76" s="22"/>
    </row>
    <row r="77" s="21" customFormat="1" ht="15">
      <c r="I77" s="22"/>
    </row>
    <row r="78" s="21" customFormat="1" ht="15">
      <c r="I78" s="22"/>
    </row>
    <row r="79" s="21" customFormat="1" ht="15">
      <c r="I79" s="22"/>
    </row>
    <row r="80" s="21" customFormat="1" ht="15">
      <c r="I80" s="22"/>
    </row>
    <row r="81" s="21" customFormat="1" ht="15">
      <c r="I81" s="22"/>
    </row>
    <row r="82" s="21" customFormat="1" ht="15">
      <c r="I82" s="22"/>
    </row>
    <row r="83" s="21" customFormat="1" ht="15">
      <c r="I83" s="22"/>
    </row>
    <row r="84" s="21" customFormat="1" ht="15">
      <c r="I84" s="22"/>
    </row>
    <row r="85" s="21" customFormat="1" ht="15">
      <c r="I85" s="22"/>
    </row>
    <row r="86" s="21" customFormat="1" ht="15">
      <c r="I86" s="22"/>
    </row>
    <row r="87" s="21" customFormat="1" ht="15">
      <c r="I87" s="22"/>
    </row>
    <row r="88" s="21" customFormat="1" ht="15">
      <c r="I88" s="22"/>
    </row>
    <row r="89" s="21" customFormat="1" ht="15">
      <c r="I89" s="22"/>
    </row>
    <row r="90" s="21" customFormat="1" ht="15">
      <c r="I90" s="22"/>
    </row>
    <row r="91" s="21" customFormat="1" ht="15">
      <c r="I91" s="22"/>
    </row>
    <row r="92" s="21" customFormat="1" ht="15">
      <c r="I92" s="22"/>
    </row>
    <row r="93" s="21" customFormat="1" ht="15">
      <c r="I93" s="22"/>
    </row>
    <row r="94" s="21" customFormat="1" ht="15">
      <c r="I94" s="22"/>
    </row>
    <row r="95" s="21" customFormat="1" ht="15">
      <c r="I95" s="22"/>
    </row>
    <row r="96" s="21" customFormat="1" ht="15">
      <c r="I96" s="22"/>
    </row>
    <row r="97" s="21" customFormat="1" ht="15">
      <c r="I97" s="22"/>
    </row>
    <row r="98" s="21" customFormat="1" ht="15">
      <c r="I98" s="22"/>
    </row>
    <row r="99" s="21" customFormat="1" ht="15">
      <c r="I99" s="22"/>
    </row>
    <row r="100" s="21" customFormat="1" ht="15">
      <c r="I100" s="22"/>
    </row>
    <row r="101" s="21" customFormat="1" ht="15">
      <c r="I101" s="22"/>
    </row>
    <row r="102" s="21" customFormat="1" ht="15">
      <c r="I102" s="22"/>
    </row>
    <row r="103" s="21" customFormat="1" ht="15">
      <c r="I103" s="22"/>
    </row>
    <row r="104" s="21" customFormat="1" ht="15">
      <c r="I104" s="22"/>
    </row>
    <row r="105" s="21" customFormat="1" ht="15">
      <c r="I105" s="22"/>
    </row>
    <row r="106" s="21" customFormat="1" ht="15">
      <c r="I106" s="22"/>
    </row>
    <row r="107" s="21" customFormat="1" ht="15">
      <c r="I107" s="22"/>
    </row>
    <row r="108" s="21" customFormat="1" ht="15">
      <c r="I108" s="22"/>
    </row>
    <row r="109" s="21" customFormat="1" ht="15">
      <c r="I109" s="22"/>
    </row>
    <row r="110" s="21" customFormat="1" ht="15">
      <c r="I110" s="22"/>
    </row>
    <row r="111" s="21" customFormat="1" ht="15">
      <c r="I111" s="22"/>
    </row>
    <row r="112" s="21" customFormat="1" ht="15">
      <c r="I112" s="22"/>
    </row>
    <row r="113" s="21" customFormat="1" ht="15">
      <c r="I113" s="22"/>
    </row>
    <row r="114" s="21" customFormat="1" ht="15">
      <c r="I114" s="22"/>
    </row>
    <row r="115" s="21" customFormat="1" ht="15">
      <c r="I115" s="22"/>
    </row>
    <row r="116" s="21" customFormat="1" ht="15">
      <c r="I116" s="22"/>
    </row>
    <row r="117" s="21" customFormat="1" ht="15">
      <c r="I117" s="22"/>
    </row>
    <row r="118" s="21" customFormat="1" ht="15">
      <c r="I118" s="22"/>
    </row>
    <row r="119" s="21" customFormat="1" ht="15">
      <c r="I119" s="22"/>
    </row>
    <row r="120" s="21" customFormat="1" ht="15">
      <c r="I120" s="22"/>
    </row>
    <row r="121" s="21" customFormat="1" ht="15">
      <c r="I121" s="22"/>
    </row>
    <row r="122" s="21" customFormat="1" ht="15">
      <c r="I122" s="22"/>
    </row>
    <row r="123" s="21" customFormat="1" ht="15">
      <c r="I123" s="22"/>
    </row>
    <row r="124" s="21" customFormat="1" ht="15">
      <c r="I124" s="22"/>
    </row>
    <row r="125" s="21" customFormat="1" ht="15">
      <c r="I125" s="22"/>
    </row>
    <row r="126" s="21" customFormat="1" ht="15">
      <c r="I126" s="22"/>
    </row>
    <row r="127" s="21" customFormat="1" ht="15">
      <c r="I127" s="22"/>
    </row>
    <row r="128" s="21" customFormat="1" ht="15">
      <c r="I128" s="22"/>
    </row>
    <row r="129" s="21" customFormat="1" ht="15">
      <c r="I129" s="22"/>
    </row>
    <row r="130" s="21" customFormat="1" ht="15">
      <c r="I130" s="22"/>
    </row>
    <row r="131" s="21" customFormat="1" ht="15">
      <c r="I131" s="22"/>
    </row>
    <row r="132" s="21" customFormat="1" ht="15">
      <c r="I132" s="22"/>
    </row>
    <row r="133" s="21" customFormat="1" ht="15">
      <c r="I133" s="22"/>
    </row>
    <row r="134" s="21" customFormat="1" ht="15">
      <c r="I134" s="22"/>
    </row>
    <row r="135" s="21" customFormat="1" ht="15">
      <c r="I135" s="22"/>
    </row>
    <row r="136" s="21" customFormat="1" ht="15">
      <c r="I136" s="22"/>
    </row>
    <row r="137" s="21" customFormat="1" ht="15">
      <c r="I137" s="22"/>
    </row>
    <row r="138" s="21" customFormat="1" ht="15">
      <c r="I138" s="22"/>
    </row>
    <row r="139" s="21" customFormat="1" ht="15">
      <c r="I139" s="22"/>
    </row>
    <row r="140" s="21" customFormat="1" ht="15">
      <c r="I140" s="22"/>
    </row>
    <row r="141" s="21" customFormat="1" ht="15">
      <c r="I141" s="22"/>
    </row>
    <row r="142" s="21" customFormat="1" ht="15">
      <c r="I142" s="22"/>
    </row>
    <row r="143" s="21" customFormat="1" ht="15">
      <c r="I143" s="22"/>
    </row>
    <row r="144" s="21" customFormat="1" ht="15">
      <c r="I144" s="22"/>
    </row>
  </sheetData>
  <sheetProtection/>
  <mergeCells count="127">
    <mergeCell ref="V5:W5"/>
    <mergeCell ref="X5:Y5"/>
    <mergeCell ref="Z5:AA5"/>
    <mergeCell ref="AB5:AC5"/>
    <mergeCell ref="AD5:AE5"/>
    <mergeCell ref="AF5:AG5"/>
    <mergeCell ref="J5:K5"/>
    <mergeCell ref="L5:M5"/>
    <mergeCell ref="N5:O5"/>
    <mergeCell ref="P5:Q5"/>
    <mergeCell ref="R5:S5"/>
    <mergeCell ref="T5:U5"/>
    <mergeCell ref="B5:C5"/>
    <mergeCell ref="D5:E5"/>
    <mergeCell ref="F5:G5"/>
    <mergeCell ref="H5:I5"/>
    <mergeCell ref="BF5:BG5"/>
    <mergeCell ref="BH5:BI5"/>
    <mergeCell ref="BJ5:BK5"/>
    <mergeCell ref="BL5:BM5"/>
    <mergeCell ref="BN5:BO5"/>
    <mergeCell ref="BP5:BQ5"/>
    <mergeCell ref="AT5:AU5"/>
    <mergeCell ref="AV5:AW5"/>
    <mergeCell ref="AX5:AY5"/>
    <mergeCell ref="AZ5:BA5"/>
    <mergeCell ref="BB5:BC5"/>
    <mergeCell ref="BD5:BE5"/>
    <mergeCell ref="AH5:AI5"/>
    <mergeCell ref="AJ5:AK5"/>
    <mergeCell ref="AL5:AM5"/>
    <mergeCell ref="AN5:AO5"/>
    <mergeCell ref="AP5:AQ5"/>
    <mergeCell ref="AR5:AS5"/>
    <mergeCell ref="CP5:CQ5"/>
    <mergeCell ref="CR5:CS5"/>
    <mergeCell ref="CT5:CU5"/>
    <mergeCell ref="CV5:CW5"/>
    <mergeCell ref="CX5:CY5"/>
    <mergeCell ref="CZ5:DA5"/>
    <mergeCell ref="CD5:CE5"/>
    <mergeCell ref="CF5:CG5"/>
    <mergeCell ref="CH5:CI5"/>
    <mergeCell ref="CJ5:CK5"/>
    <mergeCell ref="CL5:CM5"/>
    <mergeCell ref="CN5:CO5"/>
    <mergeCell ref="BR5:BS5"/>
    <mergeCell ref="BT5:BU5"/>
    <mergeCell ref="BV5:BW5"/>
    <mergeCell ref="BX5:BY5"/>
    <mergeCell ref="BZ5:CA5"/>
    <mergeCell ref="CB5:CC5"/>
    <mergeCell ref="DZ5:EA5"/>
    <mergeCell ref="EB5:EC5"/>
    <mergeCell ref="ED5:EE5"/>
    <mergeCell ref="EF5:EG5"/>
    <mergeCell ref="EH5:EI5"/>
    <mergeCell ref="EJ5:EK5"/>
    <mergeCell ref="DN5:DO5"/>
    <mergeCell ref="DP5:DQ5"/>
    <mergeCell ref="DR5:DS5"/>
    <mergeCell ref="DT5:DU5"/>
    <mergeCell ref="DV5:DW5"/>
    <mergeCell ref="DX5:DY5"/>
    <mergeCell ref="DB5:DC5"/>
    <mergeCell ref="DD5:DE5"/>
    <mergeCell ref="DF5:DG5"/>
    <mergeCell ref="DH5:DI5"/>
    <mergeCell ref="DJ5:DK5"/>
    <mergeCell ref="DL5:DM5"/>
    <mergeCell ref="FJ5:FK5"/>
    <mergeCell ref="FL5:FM5"/>
    <mergeCell ref="FN5:FO5"/>
    <mergeCell ref="FP5:FQ5"/>
    <mergeCell ref="FR5:FS5"/>
    <mergeCell ref="FT5:FU5"/>
    <mergeCell ref="EX5:EY5"/>
    <mergeCell ref="EZ5:FA5"/>
    <mergeCell ref="FB5:FC5"/>
    <mergeCell ref="FD5:FE5"/>
    <mergeCell ref="FF5:FG5"/>
    <mergeCell ref="FH5:FI5"/>
    <mergeCell ref="EL5:EM5"/>
    <mergeCell ref="EN5:EO5"/>
    <mergeCell ref="EP5:EQ5"/>
    <mergeCell ref="ER5:ES5"/>
    <mergeCell ref="ET5:EU5"/>
    <mergeCell ref="EV5:EW5"/>
    <mergeCell ref="GT5:GU5"/>
    <mergeCell ref="GV5:GW5"/>
    <mergeCell ref="GX5:GY5"/>
    <mergeCell ref="GZ5:HA5"/>
    <mergeCell ref="HB5:HC5"/>
    <mergeCell ref="HD5:HE5"/>
    <mergeCell ref="GH5:GI5"/>
    <mergeCell ref="GJ5:GK5"/>
    <mergeCell ref="GL5:GM5"/>
    <mergeCell ref="GN5:GO5"/>
    <mergeCell ref="GP5:GQ5"/>
    <mergeCell ref="GR5:GS5"/>
    <mergeCell ref="FV5:FW5"/>
    <mergeCell ref="FX5:FY5"/>
    <mergeCell ref="FZ5:GA5"/>
    <mergeCell ref="GB5:GC5"/>
    <mergeCell ref="GD5:GE5"/>
    <mergeCell ref="GF5:GG5"/>
    <mergeCell ref="ID5:IE5"/>
    <mergeCell ref="IF5:IG5"/>
    <mergeCell ref="IH5:II5"/>
    <mergeCell ref="IJ5:IK5"/>
    <mergeCell ref="IL5:IM5"/>
    <mergeCell ref="IN5:IO5"/>
    <mergeCell ref="HR5:HS5"/>
    <mergeCell ref="HT5:HU5"/>
    <mergeCell ref="HV5:HW5"/>
    <mergeCell ref="HX5:HY5"/>
    <mergeCell ref="HZ5:IA5"/>
    <mergeCell ref="IB5:IC5"/>
    <mergeCell ref="HF5:HG5"/>
    <mergeCell ref="HH5:HI5"/>
    <mergeCell ref="HJ5:HK5"/>
    <mergeCell ref="HL5:HM5"/>
    <mergeCell ref="HN5:HO5"/>
    <mergeCell ref="HP5:HQ5"/>
    <mergeCell ref="IP5:IQ5"/>
    <mergeCell ref="IR5:IS5"/>
    <mergeCell ref="IT5:IU5"/>
  </mergeCells>
  <printOptions/>
  <pageMargins left="0.4" right="0.26" top="0.41" bottom="0.33" header="0.17" footer="0.17"/>
  <pageSetup horizontalDpi="180" verticalDpi="18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4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81.57421875" style="0" customWidth="1"/>
    <col min="2" max="2" width="96.8515625" style="0" customWidth="1"/>
    <col min="3" max="3" width="16.00390625" style="0" customWidth="1"/>
    <col min="4" max="4" width="13.00390625" style="0" customWidth="1"/>
    <col min="5" max="5" width="16.140625" style="0" customWidth="1"/>
    <col min="6" max="6" width="15.140625" style="0" customWidth="1"/>
    <col min="7" max="7" width="15.57421875" style="0" customWidth="1"/>
    <col min="8" max="8" width="18.8515625" style="0" customWidth="1"/>
    <col min="9" max="9" width="16.421875" style="0" customWidth="1"/>
    <col min="10" max="10" width="9.140625" style="1" customWidth="1"/>
  </cols>
  <sheetData>
    <row r="1" spans="1:14" s="14" customFormat="1" ht="18.75">
      <c r="A1" s="5"/>
      <c r="B1" s="5" t="s">
        <v>1</v>
      </c>
      <c r="C1" s="19"/>
      <c r="D1" s="19"/>
      <c r="E1" s="19"/>
      <c r="F1" s="19"/>
      <c r="G1" s="19"/>
      <c r="H1" s="19"/>
      <c r="I1" s="19"/>
      <c r="J1" s="17"/>
      <c r="K1" s="20"/>
      <c r="L1" s="16"/>
      <c r="M1" s="16"/>
      <c r="N1" s="16"/>
    </row>
    <row r="2" spans="1:14" s="14" customFormat="1" ht="18.75">
      <c r="A2" s="6"/>
      <c r="B2" s="6" t="s">
        <v>95</v>
      </c>
      <c r="C2" s="19"/>
      <c r="D2" s="19"/>
      <c r="E2" s="19"/>
      <c r="F2" s="19"/>
      <c r="G2" s="19"/>
      <c r="H2" s="19"/>
      <c r="I2" s="19"/>
      <c r="J2" s="17"/>
      <c r="K2" s="20"/>
      <c r="L2" s="16"/>
      <c r="M2" s="16"/>
      <c r="N2" s="16"/>
    </row>
    <row r="3" spans="1:14" s="14" customFormat="1" ht="18.75">
      <c r="A3" s="6"/>
      <c r="B3" s="6"/>
      <c r="C3" s="19"/>
      <c r="D3" s="19"/>
      <c r="E3" s="19"/>
      <c r="F3" s="19"/>
      <c r="G3" s="19"/>
      <c r="H3" s="19"/>
      <c r="I3" s="19"/>
      <c r="J3" s="17"/>
      <c r="K3" s="16"/>
      <c r="L3" s="16"/>
      <c r="M3" s="16"/>
      <c r="N3" s="16"/>
    </row>
    <row r="4" spans="1:14" s="14" customFormat="1" ht="18.75">
      <c r="A4" s="5"/>
      <c r="C4" s="19"/>
      <c r="D4" s="19"/>
      <c r="E4" s="19"/>
      <c r="F4" s="19"/>
      <c r="G4" s="19"/>
      <c r="H4" s="19"/>
      <c r="I4" s="19"/>
      <c r="J4" s="17"/>
      <c r="K4" s="16"/>
      <c r="L4" s="16"/>
      <c r="M4" s="16"/>
      <c r="N4" s="16"/>
    </row>
    <row r="5" spans="1:14" s="14" customFormat="1" ht="18.75">
      <c r="A5" s="102" t="s">
        <v>2</v>
      </c>
      <c r="B5" s="102"/>
      <c r="C5" s="19"/>
      <c r="D5" s="19"/>
      <c r="E5" s="19"/>
      <c r="F5" s="19"/>
      <c r="G5" s="19"/>
      <c r="H5" s="19"/>
      <c r="I5" s="19"/>
      <c r="J5" s="17"/>
      <c r="K5" s="16"/>
      <c r="L5" s="16"/>
      <c r="M5" s="16"/>
      <c r="N5" s="16"/>
    </row>
    <row r="6" spans="1:14" s="14" customFormat="1" ht="19.5" thickBot="1">
      <c r="A6" s="9"/>
      <c r="C6" s="16"/>
      <c r="D6" s="16"/>
      <c r="E6" s="16"/>
      <c r="F6" s="16"/>
      <c r="G6" s="16"/>
      <c r="H6" s="16"/>
      <c r="I6" s="16"/>
      <c r="J6" s="17"/>
      <c r="K6" s="16"/>
      <c r="L6" s="16"/>
      <c r="M6" s="16"/>
      <c r="N6" s="16"/>
    </row>
    <row r="7" spans="1:14" s="14" customFormat="1" ht="25.5" customHeight="1" thickBot="1">
      <c r="A7" s="103" t="s">
        <v>100</v>
      </c>
      <c r="B7" s="104"/>
      <c r="C7" s="16"/>
      <c r="D7" s="16"/>
      <c r="E7" s="16"/>
      <c r="F7" s="16"/>
      <c r="G7" s="16"/>
      <c r="H7" s="16"/>
      <c r="I7" s="16"/>
      <c r="J7" s="17"/>
      <c r="K7" s="16"/>
      <c r="L7" s="16"/>
      <c r="M7" s="16"/>
      <c r="N7" s="16"/>
    </row>
    <row r="8" spans="1:14" s="14" customFormat="1" ht="21" customHeight="1" thickBot="1">
      <c r="A8" s="10" t="s">
        <v>96</v>
      </c>
      <c r="B8" s="11" t="s">
        <v>131</v>
      </c>
      <c r="C8" s="16"/>
      <c r="D8" s="16"/>
      <c r="E8" s="16"/>
      <c r="F8" s="16"/>
      <c r="G8" s="16"/>
      <c r="H8" s="16"/>
      <c r="I8" s="16"/>
      <c r="J8" s="17"/>
      <c r="K8" s="16"/>
      <c r="L8" s="16"/>
      <c r="M8" s="16"/>
      <c r="N8" s="16"/>
    </row>
    <row r="9" spans="1:14" s="14" customFormat="1" ht="19.5" customHeight="1" thickBot="1">
      <c r="A9" s="10" t="s">
        <v>97</v>
      </c>
      <c r="B9" s="11" t="s">
        <v>132</v>
      </c>
      <c r="C9" s="16"/>
      <c r="D9" s="16"/>
      <c r="E9" s="16"/>
      <c r="F9" s="16"/>
      <c r="G9" s="16"/>
      <c r="H9" s="16"/>
      <c r="I9" s="16"/>
      <c r="J9" s="17"/>
      <c r="K9" s="16"/>
      <c r="L9" s="16"/>
      <c r="M9" s="16"/>
      <c r="N9" s="16"/>
    </row>
    <row r="10" spans="1:14" s="14" customFormat="1" ht="18" customHeight="1" thickBot="1">
      <c r="A10" s="10" t="s">
        <v>98</v>
      </c>
      <c r="B10" s="12" t="s">
        <v>70</v>
      </c>
      <c r="C10" s="16"/>
      <c r="D10" s="16"/>
      <c r="E10" s="16"/>
      <c r="F10" s="16"/>
      <c r="G10" s="16"/>
      <c r="H10" s="16"/>
      <c r="I10" s="16"/>
      <c r="J10" s="17"/>
      <c r="K10" s="16"/>
      <c r="L10" s="16"/>
      <c r="M10" s="16"/>
      <c r="N10" s="16"/>
    </row>
    <row r="11" spans="1:14" s="14" customFormat="1" ht="18" customHeight="1" thickBot="1">
      <c r="A11" s="10" t="s">
        <v>3</v>
      </c>
      <c r="B11" s="12" t="s">
        <v>70</v>
      </c>
      <c r="C11" s="16"/>
      <c r="D11" s="16"/>
      <c r="E11" s="16"/>
      <c r="F11" s="16"/>
      <c r="G11" s="16"/>
      <c r="H11" s="16"/>
      <c r="I11" s="16"/>
      <c r="J11" s="17"/>
      <c r="K11" s="16"/>
      <c r="L11" s="16"/>
      <c r="M11" s="16"/>
      <c r="N11" s="16"/>
    </row>
    <row r="12" spans="1:14" s="14" customFormat="1" ht="19.5" thickBot="1">
      <c r="A12" s="10" t="s">
        <v>4</v>
      </c>
      <c r="B12" s="32">
        <v>3017041554</v>
      </c>
      <c r="C12" s="16"/>
      <c r="D12" s="16"/>
      <c r="E12" s="16"/>
      <c r="F12" s="16"/>
      <c r="G12" s="16"/>
      <c r="H12" s="16"/>
      <c r="I12" s="16"/>
      <c r="J12" s="17"/>
      <c r="K12" s="16"/>
      <c r="L12" s="16"/>
      <c r="M12" s="16"/>
      <c r="N12" s="16"/>
    </row>
    <row r="13" spans="1:14" s="14" customFormat="1" ht="19.5" thickBot="1">
      <c r="A13" s="10" t="s">
        <v>8</v>
      </c>
      <c r="B13" s="32">
        <v>301550001</v>
      </c>
      <c r="C13" s="16"/>
      <c r="D13" s="16"/>
      <c r="E13" s="16"/>
      <c r="F13" s="16"/>
      <c r="G13" s="16"/>
      <c r="H13" s="16"/>
      <c r="I13" s="16"/>
      <c r="J13" s="17"/>
      <c r="K13" s="16"/>
      <c r="L13" s="16"/>
      <c r="M13" s="16"/>
      <c r="N13" s="16"/>
    </row>
    <row r="14" spans="1:14" s="14" customFormat="1" ht="23.25" customHeight="1" thickBot="1">
      <c r="A14" s="13" t="s">
        <v>99</v>
      </c>
      <c r="B14" s="11" t="s">
        <v>73</v>
      </c>
      <c r="C14" s="16"/>
      <c r="D14" s="16"/>
      <c r="E14" s="16"/>
      <c r="F14" s="16"/>
      <c r="G14" s="16"/>
      <c r="H14" s="16"/>
      <c r="I14" s="16"/>
      <c r="J14" s="17"/>
      <c r="K14" s="16"/>
      <c r="L14" s="16"/>
      <c r="M14" s="16"/>
      <c r="N14" s="16"/>
    </row>
    <row r="15" spans="1:14" s="14" customFormat="1" ht="19.5" customHeight="1" thickBot="1">
      <c r="A15" s="10" t="s">
        <v>5</v>
      </c>
      <c r="B15" s="31" t="s">
        <v>72</v>
      </c>
      <c r="C15" s="16"/>
      <c r="D15" s="16"/>
      <c r="E15" s="16"/>
      <c r="F15" s="16"/>
      <c r="G15" s="16"/>
      <c r="H15" s="16"/>
      <c r="I15" s="16"/>
      <c r="J15" s="17"/>
      <c r="K15" s="16"/>
      <c r="L15" s="16"/>
      <c r="M15" s="16"/>
      <c r="N15" s="16"/>
    </row>
    <row r="16" spans="1:14" s="14" customFormat="1" ht="19.5" customHeight="1" thickBot="1">
      <c r="A16" s="10" t="s">
        <v>6</v>
      </c>
      <c r="B16" s="11" t="s">
        <v>71</v>
      </c>
      <c r="C16" s="16"/>
      <c r="D16" s="16"/>
      <c r="E16" s="16"/>
      <c r="F16" s="16"/>
      <c r="G16" s="16"/>
      <c r="H16" s="16"/>
      <c r="I16" s="16"/>
      <c r="J16" s="17"/>
      <c r="K16" s="16"/>
      <c r="L16" s="16"/>
      <c r="M16" s="16"/>
      <c r="N16" s="16"/>
    </row>
    <row r="17" spans="1:14" s="14" customFormat="1" ht="19.5" customHeight="1" thickBot="1">
      <c r="A17" s="10" t="s">
        <v>7</v>
      </c>
      <c r="B17" s="11" t="s">
        <v>71</v>
      </c>
      <c r="C17" s="16"/>
      <c r="D17" s="16"/>
      <c r="E17" s="16"/>
      <c r="F17" s="16"/>
      <c r="G17" s="16"/>
      <c r="H17" s="16"/>
      <c r="I17" s="16"/>
      <c r="J17" s="17"/>
      <c r="K17" s="16"/>
      <c r="L17" s="16"/>
      <c r="M17" s="16"/>
      <c r="N17" s="16"/>
    </row>
    <row r="18" s="21" customFormat="1" ht="15">
      <c r="J18" s="22"/>
    </row>
    <row r="19" s="21" customFormat="1" ht="15">
      <c r="J19" s="22"/>
    </row>
    <row r="20" s="21" customFormat="1" ht="15">
      <c r="J20" s="22"/>
    </row>
    <row r="21" s="21" customFormat="1" ht="15">
      <c r="J21" s="22"/>
    </row>
    <row r="22" s="21" customFormat="1" ht="15">
      <c r="J22" s="22"/>
    </row>
    <row r="23" s="21" customFormat="1" ht="15">
      <c r="J23" s="22"/>
    </row>
    <row r="24" s="21" customFormat="1" ht="15">
      <c r="J24" s="22"/>
    </row>
    <row r="25" s="21" customFormat="1" ht="15">
      <c r="J25" s="22"/>
    </row>
    <row r="26" s="21" customFormat="1" ht="15">
      <c r="J26" s="22"/>
    </row>
    <row r="27" s="21" customFormat="1" ht="15">
      <c r="J27" s="22"/>
    </row>
    <row r="28" s="21" customFormat="1" ht="15">
      <c r="J28" s="22"/>
    </row>
    <row r="29" s="21" customFormat="1" ht="15">
      <c r="J29" s="22"/>
    </row>
    <row r="30" s="21" customFormat="1" ht="15">
      <c r="J30" s="22"/>
    </row>
    <row r="31" s="21" customFormat="1" ht="15">
      <c r="J31" s="22"/>
    </row>
    <row r="32" s="21" customFormat="1" ht="15">
      <c r="J32" s="22"/>
    </row>
    <row r="33" s="21" customFormat="1" ht="15">
      <c r="J33" s="22"/>
    </row>
    <row r="34" s="21" customFormat="1" ht="15">
      <c r="J34" s="22"/>
    </row>
    <row r="35" s="21" customFormat="1" ht="15">
      <c r="J35" s="22"/>
    </row>
    <row r="36" s="21" customFormat="1" ht="15">
      <c r="J36" s="22"/>
    </row>
    <row r="37" s="21" customFormat="1" ht="15">
      <c r="J37" s="22"/>
    </row>
    <row r="38" s="21" customFormat="1" ht="15">
      <c r="J38" s="22"/>
    </row>
    <row r="39" s="21" customFormat="1" ht="15">
      <c r="J39" s="22"/>
    </row>
    <row r="40" s="21" customFormat="1" ht="15">
      <c r="J40" s="22"/>
    </row>
    <row r="41" s="21" customFormat="1" ht="15">
      <c r="J41" s="22"/>
    </row>
    <row r="42" s="21" customFormat="1" ht="15">
      <c r="J42" s="22"/>
    </row>
    <row r="43" s="21" customFormat="1" ht="15">
      <c r="J43" s="22"/>
    </row>
    <row r="44" s="21" customFormat="1" ht="15">
      <c r="J44" s="22"/>
    </row>
    <row r="45" s="21" customFormat="1" ht="15">
      <c r="J45" s="22"/>
    </row>
    <row r="46" s="21" customFormat="1" ht="15">
      <c r="J46" s="22"/>
    </row>
    <row r="47" s="21" customFormat="1" ht="15">
      <c r="J47" s="22"/>
    </row>
    <row r="48" s="21" customFormat="1" ht="15">
      <c r="J48" s="22"/>
    </row>
    <row r="49" s="21" customFormat="1" ht="15">
      <c r="J49" s="22"/>
    </row>
    <row r="50" s="21" customFormat="1" ht="15">
      <c r="J50" s="22"/>
    </row>
    <row r="51" s="21" customFormat="1" ht="15">
      <c r="J51" s="22"/>
    </row>
    <row r="52" s="21" customFormat="1" ht="15">
      <c r="J52" s="22"/>
    </row>
    <row r="53" s="21" customFormat="1" ht="15">
      <c r="J53" s="22"/>
    </row>
    <row r="54" s="21" customFormat="1" ht="15">
      <c r="J54" s="22"/>
    </row>
    <row r="55" s="21" customFormat="1" ht="15">
      <c r="J55" s="22"/>
    </row>
    <row r="56" s="21" customFormat="1" ht="15">
      <c r="J56" s="22"/>
    </row>
    <row r="57" s="21" customFormat="1" ht="15">
      <c r="J57" s="22"/>
    </row>
    <row r="58" s="21" customFormat="1" ht="15">
      <c r="J58" s="22"/>
    </row>
    <row r="59" s="21" customFormat="1" ht="15">
      <c r="J59" s="22"/>
    </row>
    <row r="60" s="21" customFormat="1" ht="15">
      <c r="J60" s="22"/>
    </row>
    <row r="61" s="21" customFormat="1" ht="15">
      <c r="J61" s="22"/>
    </row>
    <row r="62" s="21" customFormat="1" ht="15">
      <c r="J62" s="22"/>
    </row>
    <row r="63" s="21" customFormat="1" ht="15">
      <c r="J63" s="22"/>
    </row>
    <row r="64" s="21" customFormat="1" ht="15">
      <c r="J64" s="22"/>
    </row>
    <row r="65" s="21" customFormat="1" ht="15">
      <c r="J65" s="22"/>
    </row>
    <row r="66" s="21" customFormat="1" ht="15">
      <c r="J66" s="22"/>
    </row>
    <row r="67" s="21" customFormat="1" ht="15">
      <c r="J67" s="22"/>
    </row>
    <row r="68" s="21" customFormat="1" ht="15">
      <c r="J68" s="22"/>
    </row>
    <row r="69" s="21" customFormat="1" ht="15">
      <c r="J69" s="22"/>
    </row>
    <row r="70" s="21" customFormat="1" ht="15">
      <c r="J70" s="22"/>
    </row>
    <row r="71" s="21" customFormat="1" ht="15">
      <c r="J71" s="22"/>
    </row>
    <row r="72" s="21" customFormat="1" ht="15">
      <c r="J72" s="22"/>
    </row>
    <row r="73" s="21" customFormat="1" ht="15">
      <c r="J73" s="22"/>
    </row>
    <row r="74" s="21" customFormat="1" ht="15">
      <c r="J74" s="22"/>
    </row>
    <row r="75" s="21" customFormat="1" ht="15">
      <c r="J75" s="22"/>
    </row>
    <row r="76" s="21" customFormat="1" ht="15">
      <c r="J76" s="22"/>
    </row>
    <row r="77" s="21" customFormat="1" ht="15">
      <c r="J77" s="22"/>
    </row>
    <row r="78" s="21" customFormat="1" ht="15">
      <c r="J78" s="22"/>
    </row>
    <row r="79" s="21" customFormat="1" ht="15">
      <c r="J79" s="22"/>
    </row>
    <row r="80" s="21" customFormat="1" ht="15">
      <c r="J80" s="22"/>
    </row>
    <row r="81" s="21" customFormat="1" ht="15">
      <c r="J81" s="22"/>
    </row>
    <row r="82" s="21" customFormat="1" ht="15">
      <c r="J82" s="22"/>
    </row>
    <row r="83" s="21" customFormat="1" ht="15">
      <c r="J83" s="22"/>
    </row>
    <row r="84" s="21" customFormat="1" ht="15">
      <c r="J84" s="22"/>
    </row>
    <row r="85" s="21" customFormat="1" ht="15">
      <c r="J85" s="22"/>
    </row>
    <row r="86" s="21" customFormat="1" ht="15">
      <c r="J86" s="22"/>
    </row>
    <row r="87" s="21" customFormat="1" ht="15">
      <c r="J87" s="22"/>
    </row>
    <row r="88" s="21" customFormat="1" ht="15">
      <c r="J88" s="22"/>
    </row>
    <row r="89" s="21" customFormat="1" ht="15">
      <c r="J89" s="22"/>
    </row>
    <row r="90" s="21" customFormat="1" ht="15">
      <c r="J90" s="22"/>
    </row>
    <row r="91" s="21" customFormat="1" ht="15">
      <c r="J91" s="22"/>
    </row>
    <row r="92" s="21" customFormat="1" ht="15">
      <c r="J92" s="22"/>
    </row>
    <row r="93" s="21" customFormat="1" ht="15">
      <c r="J93" s="22"/>
    </row>
    <row r="94" s="21" customFormat="1" ht="15">
      <c r="J94" s="22"/>
    </row>
    <row r="95" s="21" customFormat="1" ht="15">
      <c r="J95" s="22"/>
    </row>
    <row r="96" s="21" customFormat="1" ht="15">
      <c r="J96" s="22"/>
    </row>
    <row r="97" s="21" customFormat="1" ht="15">
      <c r="J97" s="22"/>
    </row>
    <row r="98" s="21" customFormat="1" ht="15">
      <c r="J98" s="22"/>
    </row>
    <row r="99" s="21" customFormat="1" ht="15">
      <c r="J99" s="22"/>
    </row>
    <row r="100" s="21" customFormat="1" ht="15">
      <c r="J100" s="22"/>
    </row>
    <row r="101" s="21" customFormat="1" ht="15">
      <c r="J101" s="22"/>
    </row>
    <row r="102" s="21" customFormat="1" ht="15">
      <c r="J102" s="22"/>
    </row>
    <row r="103" s="21" customFormat="1" ht="15">
      <c r="J103" s="22"/>
    </row>
    <row r="104" s="21" customFormat="1" ht="15">
      <c r="J104" s="22"/>
    </row>
    <row r="105" s="21" customFormat="1" ht="15">
      <c r="J105" s="22"/>
    </row>
    <row r="106" s="21" customFormat="1" ht="15">
      <c r="J106" s="22"/>
    </row>
    <row r="107" s="21" customFormat="1" ht="15">
      <c r="J107" s="22"/>
    </row>
    <row r="108" s="21" customFormat="1" ht="15">
      <c r="J108" s="22"/>
    </row>
    <row r="109" s="21" customFormat="1" ht="15">
      <c r="J109" s="22"/>
    </row>
    <row r="110" s="21" customFormat="1" ht="15">
      <c r="J110" s="22"/>
    </row>
    <row r="111" s="21" customFormat="1" ht="15">
      <c r="J111" s="22"/>
    </row>
    <row r="112" s="21" customFormat="1" ht="15">
      <c r="J112" s="22"/>
    </row>
    <row r="113" s="21" customFormat="1" ht="15">
      <c r="J113" s="22"/>
    </row>
    <row r="114" s="21" customFormat="1" ht="15">
      <c r="J114" s="22"/>
    </row>
    <row r="115" s="21" customFormat="1" ht="15">
      <c r="J115" s="22"/>
    </row>
    <row r="116" s="21" customFormat="1" ht="15">
      <c r="J116" s="22"/>
    </row>
    <row r="117" s="21" customFormat="1" ht="15">
      <c r="J117" s="22"/>
    </row>
    <row r="118" s="21" customFormat="1" ht="15">
      <c r="J118" s="22"/>
    </row>
    <row r="119" s="21" customFormat="1" ht="15">
      <c r="J119" s="22"/>
    </row>
    <row r="120" s="21" customFormat="1" ht="15">
      <c r="J120" s="22"/>
    </row>
    <row r="121" s="21" customFormat="1" ht="15">
      <c r="J121" s="22"/>
    </row>
    <row r="122" s="21" customFormat="1" ht="15">
      <c r="J122" s="22"/>
    </row>
    <row r="123" s="21" customFormat="1" ht="15">
      <c r="J123" s="22"/>
    </row>
    <row r="124" s="21" customFormat="1" ht="15">
      <c r="J124" s="22"/>
    </row>
    <row r="125" s="21" customFormat="1" ht="15">
      <c r="J125" s="22"/>
    </row>
    <row r="126" s="21" customFormat="1" ht="15">
      <c r="J126" s="22"/>
    </row>
    <row r="127" s="21" customFormat="1" ht="15">
      <c r="J127" s="22"/>
    </row>
    <row r="128" s="21" customFormat="1" ht="15">
      <c r="J128" s="22"/>
    </row>
    <row r="129" s="21" customFormat="1" ht="15">
      <c r="J129" s="22"/>
    </row>
    <row r="130" s="21" customFormat="1" ht="15">
      <c r="J130" s="22"/>
    </row>
    <row r="131" s="21" customFormat="1" ht="15">
      <c r="J131" s="22"/>
    </row>
    <row r="132" s="21" customFormat="1" ht="15">
      <c r="J132" s="22"/>
    </row>
    <row r="133" s="21" customFormat="1" ht="15">
      <c r="J133" s="22"/>
    </row>
    <row r="134" s="21" customFormat="1" ht="15">
      <c r="J134" s="22"/>
    </row>
    <row r="135" s="21" customFormat="1" ht="15">
      <c r="J135" s="22"/>
    </row>
    <row r="136" s="21" customFormat="1" ht="15">
      <c r="J136" s="22"/>
    </row>
    <row r="137" s="21" customFormat="1" ht="15">
      <c r="J137" s="22"/>
    </row>
    <row r="138" s="21" customFormat="1" ht="15">
      <c r="J138" s="22"/>
    </row>
    <row r="139" s="21" customFormat="1" ht="15">
      <c r="J139" s="22"/>
    </row>
    <row r="140" s="21" customFormat="1" ht="15">
      <c r="J140" s="22"/>
    </row>
    <row r="141" s="21" customFormat="1" ht="15">
      <c r="J141" s="22"/>
    </row>
    <row r="142" s="21" customFormat="1" ht="15">
      <c r="J142" s="22"/>
    </row>
    <row r="143" s="21" customFormat="1" ht="15">
      <c r="J143" s="22"/>
    </row>
    <row r="144" s="21" customFormat="1" ht="15">
      <c r="J144" s="22"/>
    </row>
    <row r="145" s="21" customFormat="1" ht="15">
      <c r="J145" s="22"/>
    </row>
    <row r="146" s="21" customFormat="1" ht="15">
      <c r="J146" s="22"/>
    </row>
    <row r="147" s="21" customFormat="1" ht="15">
      <c r="J147" s="22"/>
    </row>
    <row r="148" s="21" customFormat="1" ht="15">
      <c r="J148" s="22"/>
    </row>
    <row r="149" s="21" customFormat="1" ht="15">
      <c r="J149" s="22"/>
    </row>
    <row r="150" s="21" customFormat="1" ht="15">
      <c r="J150" s="22"/>
    </row>
    <row r="151" s="21" customFormat="1" ht="15">
      <c r="J151" s="22"/>
    </row>
    <row r="152" s="21" customFormat="1" ht="15">
      <c r="J152" s="22"/>
    </row>
    <row r="153" s="21" customFormat="1" ht="15">
      <c r="J153" s="22"/>
    </row>
    <row r="154" s="21" customFormat="1" ht="15">
      <c r="J154" s="22"/>
    </row>
  </sheetData>
  <sheetProtection/>
  <mergeCells count="2">
    <mergeCell ref="A5:B5"/>
    <mergeCell ref="A7:B7"/>
  </mergeCells>
  <hyperlinks>
    <hyperlink ref="B15" r:id="rId1" display="secr@astsbyt.ru"/>
  </hyperlinks>
  <printOptions/>
  <pageMargins left="0.4" right="0.26" top="0.41" bottom="0.33" header="0.17" footer="0.17"/>
  <pageSetup horizontalDpi="180" verticalDpi="180" orientation="landscape" paperSize="9" scale="66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zoomScalePageLayoutView="0" workbookViewId="0" topLeftCell="A1">
      <selection activeCell="O6" sqref="O6"/>
    </sheetView>
  </sheetViews>
  <sheetFormatPr defaultColWidth="9.140625" defaultRowHeight="15"/>
  <cols>
    <col min="1" max="1" width="16.00390625" style="2" customWidth="1"/>
    <col min="2" max="2" width="56.421875" style="0" customWidth="1"/>
    <col min="3" max="3" width="12.28125" style="2" customWidth="1"/>
    <col min="4" max="4" width="22.57421875" style="0" customWidth="1"/>
    <col min="5" max="5" width="22.140625" style="0" customWidth="1"/>
    <col min="6" max="6" width="20.57421875" style="0" customWidth="1"/>
  </cols>
  <sheetData>
    <row r="1" spans="1:6" ht="18.75">
      <c r="A1" s="8"/>
      <c r="B1" s="4"/>
      <c r="C1" s="23"/>
      <c r="D1" s="4"/>
      <c r="E1" s="4"/>
      <c r="F1" s="5" t="s">
        <v>9</v>
      </c>
    </row>
    <row r="2" spans="1:6" ht="18.75">
      <c r="A2" s="27"/>
      <c r="B2" s="4"/>
      <c r="C2" s="23"/>
      <c r="D2" s="4"/>
      <c r="E2" s="105" t="s">
        <v>104</v>
      </c>
      <c r="F2" s="105"/>
    </row>
    <row r="3" spans="1:6" ht="18.75">
      <c r="A3" s="27"/>
      <c r="B3" s="4"/>
      <c r="C3" s="23"/>
      <c r="D3" s="4"/>
      <c r="E3" s="105" t="s">
        <v>103</v>
      </c>
      <c r="F3" s="105"/>
    </row>
    <row r="4" spans="1:6" ht="18.75">
      <c r="A4" s="102" t="s">
        <v>74</v>
      </c>
      <c r="B4" s="102"/>
      <c r="C4" s="102"/>
      <c r="D4" s="102"/>
      <c r="E4" s="102"/>
      <c r="F4" s="102"/>
    </row>
    <row r="5" spans="1:6" ht="19.5" thickBot="1">
      <c r="A5" s="27"/>
      <c r="B5" s="4"/>
      <c r="C5" s="23"/>
      <c r="D5" s="4"/>
      <c r="E5" s="4"/>
      <c r="F5" s="4"/>
    </row>
    <row r="6" spans="1:6" ht="83.25" customHeight="1">
      <c r="A6" s="107" t="s">
        <v>122</v>
      </c>
      <c r="B6" s="109" t="s">
        <v>10</v>
      </c>
      <c r="C6" s="111" t="s">
        <v>11</v>
      </c>
      <c r="D6" s="36" t="s">
        <v>12</v>
      </c>
      <c r="E6" s="36" t="s">
        <v>101</v>
      </c>
      <c r="F6" s="37" t="s">
        <v>13</v>
      </c>
    </row>
    <row r="7" spans="1:6" ht="21.75" customHeight="1" thickBot="1">
      <c r="A7" s="108"/>
      <c r="B7" s="110"/>
      <c r="C7" s="112"/>
      <c r="D7" s="25" t="s">
        <v>75</v>
      </c>
      <c r="E7" s="25" t="s">
        <v>125</v>
      </c>
      <c r="F7" s="33" t="s">
        <v>128</v>
      </c>
    </row>
    <row r="8" spans="1:6" ht="37.5">
      <c r="A8" s="71">
        <v>1</v>
      </c>
      <c r="B8" s="76" t="s">
        <v>14</v>
      </c>
      <c r="C8" s="26" t="s">
        <v>15</v>
      </c>
      <c r="D8" s="43">
        <f>D10+D60+D73</f>
        <v>3029560.988</v>
      </c>
      <c r="E8" s="43">
        <f>E10+E60+E73</f>
        <v>2720944.9</v>
      </c>
      <c r="F8" s="45">
        <f>F10+F60+F73</f>
        <v>2931653.411729187</v>
      </c>
    </row>
    <row r="9" spans="1:6" ht="18.75">
      <c r="A9" s="72"/>
      <c r="B9" s="77" t="s">
        <v>16</v>
      </c>
      <c r="C9" s="24"/>
      <c r="D9" s="38"/>
      <c r="E9" s="38"/>
      <c r="F9" s="39"/>
    </row>
    <row r="10" spans="1:6" ht="37.5">
      <c r="A10" s="72" t="s">
        <v>17</v>
      </c>
      <c r="B10" s="77" t="s">
        <v>18</v>
      </c>
      <c r="C10" s="24" t="s">
        <v>15</v>
      </c>
      <c r="D10" s="42">
        <f>D18+D25+D46+D53</f>
        <v>888543.1799999999</v>
      </c>
      <c r="E10" s="42">
        <f>E18+E25+E46+E53</f>
        <v>891267.3</v>
      </c>
      <c r="F10" s="46">
        <f>F18+F25+F46+F53</f>
        <v>921700</v>
      </c>
    </row>
    <row r="11" spans="1:6" ht="21" customHeight="1">
      <c r="A11" s="72" t="s">
        <v>105</v>
      </c>
      <c r="B11" s="78" t="s">
        <v>77</v>
      </c>
      <c r="C11" s="24" t="s">
        <v>15</v>
      </c>
      <c r="D11" s="42"/>
      <c r="E11" s="42"/>
      <c r="F11" s="46"/>
    </row>
    <row r="12" spans="1:6" ht="29.25" customHeight="1">
      <c r="A12" s="72"/>
      <c r="B12" s="77" t="s">
        <v>126</v>
      </c>
      <c r="C12" s="24" t="s">
        <v>15</v>
      </c>
      <c r="D12" s="42"/>
      <c r="E12" s="42"/>
      <c r="F12" s="66"/>
    </row>
    <row r="13" spans="1:6" ht="28.5" customHeight="1">
      <c r="A13" s="72"/>
      <c r="B13" s="77" t="s">
        <v>127</v>
      </c>
      <c r="C13" s="24" t="s">
        <v>15</v>
      </c>
      <c r="D13" s="42"/>
      <c r="E13" s="42"/>
      <c r="F13" s="46"/>
    </row>
    <row r="14" spans="1:6" ht="24" customHeight="1">
      <c r="A14" s="72" t="s">
        <v>106</v>
      </c>
      <c r="B14" s="78" t="s">
        <v>78</v>
      </c>
      <c r="C14" s="24" t="s">
        <v>15</v>
      </c>
      <c r="D14" s="63">
        <f>D15+D16</f>
        <v>888543.18</v>
      </c>
      <c r="E14" s="63">
        <f>E15+E16</f>
        <v>891267.3</v>
      </c>
      <c r="F14" s="46">
        <f>F16+F15</f>
        <v>921700</v>
      </c>
    </row>
    <row r="15" spans="1:6" ht="25.5" customHeight="1">
      <c r="A15" s="72"/>
      <c r="B15" s="77" t="s">
        <v>126</v>
      </c>
      <c r="C15" s="24" t="s">
        <v>15</v>
      </c>
      <c r="D15" s="42">
        <f>D23+D30+D51+D58</f>
        <v>436401.25000000006</v>
      </c>
      <c r="E15" s="42">
        <f>E23+E30+E51+E58</f>
        <v>431985.01</v>
      </c>
      <c r="F15" s="69">
        <f>F10-F13-F16</f>
        <v>437800.00000000006</v>
      </c>
    </row>
    <row r="16" spans="1:6" ht="25.5" customHeight="1">
      <c r="A16" s="72"/>
      <c r="B16" s="77" t="s">
        <v>127</v>
      </c>
      <c r="C16" s="24" t="s">
        <v>15</v>
      </c>
      <c r="D16" s="42">
        <f>D24+D31+D52+D59</f>
        <v>452141.93</v>
      </c>
      <c r="E16" s="42">
        <f>E24+E31+E52+E59</f>
        <v>459282.29</v>
      </c>
      <c r="F16" s="70">
        <f>F24+F31+F52+F59</f>
        <v>483899.99999999994</v>
      </c>
    </row>
    <row r="17" spans="1:6" ht="25.5" customHeight="1">
      <c r="A17" s="72"/>
      <c r="B17" s="77" t="s">
        <v>16</v>
      </c>
      <c r="C17" s="24" t="s">
        <v>15</v>
      </c>
      <c r="D17" s="40"/>
      <c r="E17" s="40"/>
      <c r="F17" s="39"/>
    </row>
    <row r="18" spans="1:6" ht="97.5" customHeight="1">
      <c r="A18" s="86" t="s">
        <v>79</v>
      </c>
      <c r="B18" s="77" t="s">
        <v>80</v>
      </c>
      <c r="C18" s="85" t="s">
        <v>15</v>
      </c>
      <c r="D18" s="44">
        <f>D19+D22</f>
        <v>529942.21</v>
      </c>
      <c r="E18" s="44">
        <f>E19+E22</f>
        <v>531703.86</v>
      </c>
      <c r="F18" s="47">
        <f>F19+F22</f>
        <v>550075.35</v>
      </c>
    </row>
    <row r="19" spans="1:6" ht="21" customHeight="1">
      <c r="A19" s="72" t="s">
        <v>107</v>
      </c>
      <c r="B19" s="78" t="s">
        <v>77</v>
      </c>
      <c r="C19" s="24" t="s">
        <v>15</v>
      </c>
      <c r="D19" s="40"/>
      <c r="E19" s="40"/>
      <c r="F19" s="47"/>
    </row>
    <row r="20" spans="1:6" ht="25.5" customHeight="1">
      <c r="A20" s="72"/>
      <c r="B20" s="77" t="s">
        <v>126</v>
      </c>
      <c r="C20" s="24" t="s">
        <v>15</v>
      </c>
      <c r="D20" s="40"/>
      <c r="E20" s="40"/>
      <c r="F20" s="39"/>
    </row>
    <row r="21" spans="1:6" ht="25.5" customHeight="1">
      <c r="A21" s="72"/>
      <c r="B21" s="77" t="s">
        <v>127</v>
      </c>
      <c r="C21" s="24" t="s">
        <v>15</v>
      </c>
      <c r="D21" s="40"/>
      <c r="E21" s="40"/>
      <c r="F21" s="39"/>
    </row>
    <row r="22" spans="1:6" ht="26.25" customHeight="1">
      <c r="A22" s="72" t="s">
        <v>108</v>
      </c>
      <c r="B22" s="78" t="s">
        <v>78</v>
      </c>
      <c r="C22" s="24" t="s">
        <v>15</v>
      </c>
      <c r="D22" s="84">
        <f>SUM(D23:D24)</f>
        <v>529942.21</v>
      </c>
      <c r="E22" s="44">
        <f>E23+E24</f>
        <v>531703.86</v>
      </c>
      <c r="F22" s="83">
        <f>SUM(F24+F23)</f>
        <v>550075.35</v>
      </c>
    </row>
    <row r="23" spans="1:6" ht="25.5" customHeight="1">
      <c r="A23" s="72"/>
      <c r="B23" s="77" t="s">
        <v>126</v>
      </c>
      <c r="C23" s="24" t="s">
        <v>15</v>
      </c>
      <c r="D23" s="61">
        <v>254882.3</v>
      </c>
      <c r="E23" s="61">
        <v>252322.44</v>
      </c>
      <c r="F23" s="61">
        <v>255718.98</v>
      </c>
    </row>
    <row r="24" spans="1:6" ht="25.5" customHeight="1">
      <c r="A24" s="72"/>
      <c r="B24" s="77" t="s">
        <v>127</v>
      </c>
      <c r="C24" s="24" t="s">
        <v>15</v>
      </c>
      <c r="D24" s="61">
        <v>275059.91</v>
      </c>
      <c r="E24" s="61">
        <v>279381.42</v>
      </c>
      <c r="F24" s="61">
        <v>294356.37</v>
      </c>
    </row>
    <row r="25" spans="1:6" ht="77.25" customHeight="1">
      <c r="A25" s="86" t="s">
        <v>109</v>
      </c>
      <c r="B25" s="77" t="s">
        <v>81</v>
      </c>
      <c r="C25" s="85" t="s">
        <v>15</v>
      </c>
      <c r="D25" s="44">
        <f>D26+D29</f>
        <v>25510.15</v>
      </c>
      <c r="E25" s="44">
        <f>E26+E29</f>
        <v>25614.86</v>
      </c>
      <c r="F25" s="47">
        <f>F26+F29</f>
        <v>26512.72</v>
      </c>
    </row>
    <row r="26" spans="1:6" ht="19.5" customHeight="1">
      <c r="A26" s="86" t="s">
        <v>110</v>
      </c>
      <c r="B26" s="78" t="s">
        <v>77</v>
      </c>
      <c r="C26" s="24" t="s">
        <v>15</v>
      </c>
      <c r="D26" s="40"/>
      <c r="E26" s="40"/>
      <c r="F26" s="47"/>
    </row>
    <row r="27" spans="1:6" ht="25.5" customHeight="1">
      <c r="A27" s="72"/>
      <c r="B27" s="77" t="s">
        <v>126</v>
      </c>
      <c r="C27" s="24" t="s">
        <v>15</v>
      </c>
      <c r="D27" s="61"/>
      <c r="E27" s="40"/>
      <c r="F27" s="39"/>
    </row>
    <row r="28" spans="1:6" ht="25.5" customHeight="1">
      <c r="A28" s="72"/>
      <c r="B28" s="77" t="s">
        <v>127</v>
      </c>
      <c r="C28" s="24" t="s">
        <v>15</v>
      </c>
      <c r="D28" s="40"/>
      <c r="E28" s="40"/>
      <c r="F28" s="39"/>
    </row>
    <row r="29" spans="1:6" ht="21" customHeight="1">
      <c r="A29" s="86" t="s">
        <v>111</v>
      </c>
      <c r="B29" s="78" t="s">
        <v>78</v>
      </c>
      <c r="C29" s="24" t="s">
        <v>15</v>
      </c>
      <c r="D29" s="63">
        <f>D30+D31</f>
        <v>25510.15</v>
      </c>
      <c r="E29" s="63">
        <f>E30+E31</f>
        <v>25614.86</v>
      </c>
      <c r="F29" s="47">
        <f>SUM(F30:F31)</f>
        <v>26512.72</v>
      </c>
    </row>
    <row r="30" spans="1:6" ht="25.5" customHeight="1">
      <c r="A30" s="72"/>
      <c r="B30" s="77" t="s">
        <v>126</v>
      </c>
      <c r="C30" s="24" t="s">
        <v>15</v>
      </c>
      <c r="D30" s="61">
        <v>11959.13</v>
      </c>
      <c r="E30" s="61">
        <v>11836.39</v>
      </c>
      <c r="F30" s="61">
        <v>11995.72</v>
      </c>
    </row>
    <row r="31" spans="1:6" ht="25.5" customHeight="1">
      <c r="A31" s="72"/>
      <c r="B31" s="77" t="s">
        <v>127</v>
      </c>
      <c r="C31" s="24" t="s">
        <v>15</v>
      </c>
      <c r="D31" s="61">
        <v>13551.02</v>
      </c>
      <c r="E31" s="61">
        <v>13778.47</v>
      </c>
      <c r="F31" s="61">
        <v>14517</v>
      </c>
    </row>
    <row r="32" spans="1:6" ht="79.5" customHeight="1">
      <c r="A32" s="86" t="s">
        <v>112</v>
      </c>
      <c r="B32" s="77" t="s">
        <v>83</v>
      </c>
      <c r="C32" s="85" t="s">
        <v>15</v>
      </c>
      <c r="D32" s="40"/>
      <c r="E32" s="40"/>
      <c r="F32" s="39"/>
    </row>
    <row r="33" spans="1:6" ht="20.25" customHeight="1">
      <c r="A33" s="86" t="s">
        <v>113</v>
      </c>
      <c r="B33" s="78" t="s">
        <v>77</v>
      </c>
      <c r="C33" s="24" t="s">
        <v>15</v>
      </c>
      <c r="D33" s="40"/>
      <c r="E33" s="40"/>
      <c r="F33" s="39"/>
    </row>
    <row r="34" spans="1:6" ht="25.5" customHeight="1">
      <c r="A34" s="86"/>
      <c r="B34" s="77" t="s">
        <v>126</v>
      </c>
      <c r="C34" s="24" t="s">
        <v>15</v>
      </c>
      <c r="D34" s="40"/>
      <c r="E34" s="40"/>
      <c r="F34" s="39"/>
    </row>
    <row r="35" spans="1:6" ht="25.5" customHeight="1">
      <c r="A35" s="86"/>
      <c r="B35" s="77" t="s">
        <v>127</v>
      </c>
      <c r="C35" s="24" t="s">
        <v>15</v>
      </c>
      <c r="D35" s="40"/>
      <c r="E35" s="40"/>
      <c r="F35" s="39"/>
    </row>
    <row r="36" spans="1:6" ht="20.25" customHeight="1">
      <c r="A36" s="86" t="s">
        <v>114</v>
      </c>
      <c r="B36" s="78" t="s">
        <v>78</v>
      </c>
      <c r="C36" s="24" t="s">
        <v>15</v>
      </c>
      <c r="D36" s="40"/>
      <c r="E36" s="40"/>
      <c r="F36" s="39"/>
    </row>
    <row r="37" spans="1:6" ht="25.5" customHeight="1">
      <c r="A37" s="86"/>
      <c r="B37" s="77" t="s">
        <v>126</v>
      </c>
      <c r="C37" s="24" t="s">
        <v>15</v>
      </c>
      <c r="D37" s="40"/>
      <c r="E37" s="40"/>
      <c r="F37" s="39"/>
    </row>
    <row r="38" spans="1:6" ht="25.5" customHeight="1">
      <c r="A38" s="86"/>
      <c r="B38" s="77" t="s">
        <v>127</v>
      </c>
      <c r="C38" s="24" t="s">
        <v>15</v>
      </c>
      <c r="D38" s="40"/>
      <c r="E38" s="40"/>
      <c r="F38" s="39"/>
    </row>
    <row r="39" spans="1:6" ht="97.5" customHeight="1">
      <c r="A39" s="86" t="s">
        <v>82</v>
      </c>
      <c r="B39" s="77" t="s">
        <v>85</v>
      </c>
      <c r="C39" s="85" t="s">
        <v>15</v>
      </c>
      <c r="D39" s="42"/>
      <c r="E39" s="42"/>
      <c r="F39" s="46"/>
    </row>
    <row r="40" spans="1:6" ht="20.25" customHeight="1">
      <c r="A40" s="86" t="s">
        <v>115</v>
      </c>
      <c r="B40" s="78" t="s">
        <v>77</v>
      </c>
      <c r="C40" s="24" t="s">
        <v>15</v>
      </c>
      <c r="D40" s="40"/>
      <c r="E40" s="40"/>
      <c r="F40" s="39"/>
    </row>
    <row r="41" spans="1:6" ht="25.5" customHeight="1">
      <c r="A41" s="86"/>
      <c r="B41" s="77" t="s">
        <v>126</v>
      </c>
      <c r="C41" s="24" t="s">
        <v>15</v>
      </c>
      <c r="D41" s="40"/>
      <c r="E41" s="40"/>
      <c r="F41" s="39"/>
    </row>
    <row r="42" spans="1:6" ht="25.5" customHeight="1">
      <c r="A42" s="86"/>
      <c r="B42" s="77" t="s">
        <v>127</v>
      </c>
      <c r="C42" s="24" t="s">
        <v>15</v>
      </c>
      <c r="D42" s="40"/>
      <c r="E42" s="40"/>
      <c r="F42" s="39"/>
    </row>
    <row r="43" spans="1:6" ht="20.25" customHeight="1">
      <c r="A43" s="86" t="s">
        <v>116</v>
      </c>
      <c r="B43" s="78" t="s">
        <v>78</v>
      </c>
      <c r="C43" s="24" t="s">
        <v>15</v>
      </c>
      <c r="D43" s="40"/>
      <c r="E43" s="40"/>
      <c r="F43" s="39"/>
    </row>
    <row r="44" spans="1:6" ht="25.5" customHeight="1">
      <c r="A44" s="86"/>
      <c r="B44" s="77" t="s">
        <v>126</v>
      </c>
      <c r="C44" s="24" t="s">
        <v>15</v>
      </c>
      <c r="D44" s="40"/>
      <c r="E44" s="40"/>
      <c r="F44" s="39"/>
    </row>
    <row r="45" spans="1:6" ht="25.5" customHeight="1">
      <c r="A45" s="86"/>
      <c r="B45" s="77" t="s">
        <v>127</v>
      </c>
      <c r="C45" s="24" t="s">
        <v>15</v>
      </c>
      <c r="D45" s="40"/>
      <c r="E45" s="40"/>
      <c r="F45" s="39"/>
    </row>
    <row r="46" spans="1:6" ht="50.25" customHeight="1">
      <c r="A46" s="86" t="s">
        <v>84</v>
      </c>
      <c r="B46" s="77" t="s">
        <v>87</v>
      </c>
      <c r="C46" s="85" t="s">
        <v>15</v>
      </c>
      <c r="D46" s="64">
        <f>D47+D50</f>
        <v>307118.22</v>
      </c>
      <c r="E46" s="64">
        <f>E47+E50</f>
        <v>307943.16000000003</v>
      </c>
      <c r="F46" s="67">
        <f>F47+F50</f>
        <v>318260.54000000004</v>
      </c>
    </row>
    <row r="47" spans="1:6" ht="21.75" customHeight="1">
      <c r="A47" s="86" t="s">
        <v>117</v>
      </c>
      <c r="B47" s="78" t="s">
        <v>77</v>
      </c>
      <c r="C47" s="24" t="s">
        <v>15</v>
      </c>
      <c r="D47" s="40"/>
      <c r="E47" s="40"/>
      <c r="F47" s="47"/>
    </row>
    <row r="48" spans="1:6" ht="25.5" customHeight="1">
      <c r="A48" s="86"/>
      <c r="B48" s="77" t="s">
        <v>126</v>
      </c>
      <c r="C48" s="24" t="s">
        <v>15</v>
      </c>
      <c r="D48" s="40"/>
      <c r="E48" s="40"/>
      <c r="F48" s="39"/>
    </row>
    <row r="49" spans="1:6" ht="25.5" customHeight="1">
      <c r="A49" s="86"/>
      <c r="B49" s="77" t="s">
        <v>127</v>
      </c>
      <c r="C49" s="24" t="s">
        <v>15</v>
      </c>
      <c r="D49" s="40"/>
      <c r="E49" s="40"/>
      <c r="F49" s="39"/>
    </row>
    <row r="50" spans="1:6" ht="22.5" customHeight="1">
      <c r="A50" s="86" t="s">
        <v>118</v>
      </c>
      <c r="B50" s="78" t="s">
        <v>78</v>
      </c>
      <c r="C50" s="24" t="s">
        <v>15</v>
      </c>
      <c r="D50" s="63">
        <f>D51+D52</f>
        <v>307118.22</v>
      </c>
      <c r="E50" s="63">
        <f>E51+E52</f>
        <v>307943.16000000003</v>
      </c>
      <c r="F50" s="67">
        <f>SUM(F51:F52)</f>
        <v>318260.54000000004</v>
      </c>
    </row>
    <row r="51" spans="1:6" ht="25.5" customHeight="1">
      <c r="A51" s="86"/>
      <c r="B51" s="77" t="s">
        <v>126</v>
      </c>
      <c r="C51" s="24" t="s">
        <v>15</v>
      </c>
      <c r="D51" s="61">
        <v>155755.73</v>
      </c>
      <c r="E51" s="61">
        <v>154175.45</v>
      </c>
      <c r="F51" s="61">
        <v>156250.82</v>
      </c>
    </row>
    <row r="52" spans="1:6" ht="25.5" customHeight="1">
      <c r="A52" s="86"/>
      <c r="B52" s="77" t="s">
        <v>127</v>
      </c>
      <c r="C52" s="24" t="s">
        <v>15</v>
      </c>
      <c r="D52" s="61">
        <v>151362.49</v>
      </c>
      <c r="E52" s="61">
        <v>153767.71</v>
      </c>
      <c r="F52" s="61">
        <v>162009.72</v>
      </c>
    </row>
    <row r="53" spans="1:6" ht="36" customHeight="1">
      <c r="A53" s="86" t="s">
        <v>86</v>
      </c>
      <c r="B53" s="77" t="s">
        <v>88</v>
      </c>
      <c r="C53" s="24" t="s">
        <v>15</v>
      </c>
      <c r="D53" s="64">
        <f>D54+D57</f>
        <v>25972.6</v>
      </c>
      <c r="E53" s="64">
        <f>E54+E57</f>
        <v>26005.42</v>
      </c>
      <c r="F53" s="67">
        <f>F54+F57</f>
        <v>26851.39</v>
      </c>
    </row>
    <row r="54" spans="1:6" ht="25.5" customHeight="1">
      <c r="A54" s="86" t="s">
        <v>119</v>
      </c>
      <c r="B54" s="78" t="s">
        <v>77</v>
      </c>
      <c r="C54" s="24" t="s">
        <v>15</v>
      </c>
      <c r="D54" s="40"/>
      <c r="E54" s="40"/>
      <c r="F54" s="47"/>
    </row>
    <row r="55" spans="1:6" ht="25.5" customHeight="1">
      <c r="A55" s="86"/>
      <c r="B55" s="77" t="s">
        <v>126</v>
      </c>
      <c r="C55" s="24" t="s">
        <v>15</v>
      </c>
      <c r="D55" s="40"/>
      <c r="E55" s="40"/>
      <c r="F55" s="39"/>
    </row>
    <row r="56" spans="1:6" ht="25.5" customHeight="1">
      <c r="A56" s="86"/>
      <c r="B56" s="77" t="s">
        <v>127</v>
      </c>
      <c r="C56" s="24" t="s">
        <v>15</v>
      </c>
      <c r="D56" s="40"/>
      <c r="E56" s="40"/>
      <c r="F56" s="39"/>
    </row>
    <row r="57" spans="1:6" ht="24.75" customHeight="1">
      <c r="A57" s="86" t="s">
        <v>120</v>
      </c>
      <c r="B57" s="78" t="s">
        <v>78</v>
      </c>
      <c r="C57" s="24" t="s">
        <v>15</v>
      </c>
      <c r="D57" s="63">
        <f>D58+D59</f>
        <v>25972.6</v>
      </c>
      <c r="E57" s="63">
        <f>E58+E59</f>
        <v>26005.42</v>
      </c>
      <c r="F57" s="67">
        <f>SUM(F58:F59)</f>
        <v>26851.39</v>
      </c>
    </row>
    <row r="58" spans="1:6" ht="25.5" customHeight="1">
      <c r="A58" s="86"/>
      <c r="B58" s="77" t="s">
        <v>126</v>
      </c>
      <c r="C58" s="24" t="s">
        <v>15</v>
      </c>
      <c r="D58" s="61">
        <v>13804.09</v>
      </c>
      <c r="E58" s="61">
        <v>13650.73</v>
      </c>
      <c r="F58" s="61">
        <v>13834.48</v>
      </c>
    </row>
    <row r="59" spans="1:6" ht="25.5" customHeight="1">
      <c r="A59" s="86"/>
      <c r="B59" s="77" t="s">
        <v>127</v>
      </c>
      <c r="C59" s="24" t="s">
        <v>15</v>
      </c>
      <c r="D59" s="61">
        <v>12168.51</v>
      </c>
      <c r="E59" s="61">
        <v>12354.69</v>
      </c>
      <c r="F59" s="61">
        <v>13016.91</v>
      </c>
    </row>
    <row r="60" spans="1:6" ht="75">
      <c r="A60" s="72" t="s">
        <v>21</v>
      </c>
      <c r="B60" s="77" t="s">
        <v>22</v>
      </c>
      <c r="C60" s="24" t="s">
        <v>15</v>
      </c>
      <c r="D60" s="63">
        <f>D61+D64+D67+D70</f>
        <v>1251075.853</v>
      </c>
      <c r="E60" s="42">
        <f>E61+E64+E67+E70</f>
        <v>1209024.188270813</v>
      </c>
      <c r="F60" s="46">
        <f>F61+F64+F67+F70</f>
        <v>1389300</v>
      </c>
    </row>
    <row r="61" spans="1:6" ht="25.5" customHeight="1">
      <c r="A61" s="72"/>
      <c r="B61" s="77" t="s">
        <v>23</v>
      </c>
      <c r="C61" s="24" t="s">
        <v>15</v>
      </c>
      <c r="D61" s="64">
        <f>D62+D63</f>
        <v>523398.6449999999</v>
      </c>
      <c r="E61" s="44">
        <f>E62+E63</f>
        <v>532818.8204169316</v>
      </c>
      <c r="F61" s="47">
        <f>F62+F63</f>
        <v>612266.6480841599</v>
      </c>
    </row>
    <row r="62" spans="1:6" ht="25.5" customHeight="1">
      <c r="A62" s="72"/>
      <c r="B62" s="77" t="s">
        <v>24</v>
      </c>
      <c r="C62" s="24" t="s">
        <v>15</v>
      </c>
      <c r="D62" s="56">
        <v>275959.68399999995</v>
      </c>
      <c r="E62" s="38">
        <v>262308.853185978</v>
      </c>
      <c r="F62" s="39">
        <v>308248.06629548</v>
      </c>
    </row>
    <row r="63" spans="1:6" ht="25.5" customHeight="1">
      <c r="A63" s="72"/>
      <c r="B63" s="77" t="s">
        <v>25</v>
      </c>
      <c r="C63" s="24" t="s">
        <v>15</v>
      </c>
      <c r="D63" s="56">
        <v>247438.96099999995</v>
      </c>
      <c r="E63" s="38">
        <v>270509.9672309536</v>
      </c>
      <c r="F63" s="39">
        <v>304018.58178868</v>
      </c>
    </row>
    <row r="64" spans="1:6" ht="25.5" customHeight="1">
      <c r="A64" s="72"/>
      <c r="B64" s="77" t="s">
        <v>26</v>
      </c>
      <c r="C64" s="24" t="s">
        <v>15</v>
      </c>
      <c r="D64" s="64">
        <f>D65+D66</f>
        <v>311647.197</v>
      </c>
      <c r="E64" s="44">
        <f>E65+E66</f>
        <v>316669.01519033243</v>
      </c>
      <c r="F64" s="47">
        <f>F65+F66</f>
        <v>363887.06452032004</v>
      </c>
    </row>
    <row r="65" spans="1:6" ht="25.5" customHeight="1">
      <c r="A65" s="72"/>
      <c r="B65" s="77" t="s">
        <v>24</v>
      </c>
      <c r="C65" s="24" t="s">
        <v>15</v>
      </c>
      <c r="D65" s="56">
        <v>158135.597</v>
      </c>
      <c r="E65" s="38">
        <v>155897.43273165644</v>
      </c>
      <c r="F65" s="39">
        <v>182403.89971696003</v>
      </c>
    </row>
    <row r="66" spans="1:6" ht="25.5" customHeight="1">
      <c r="A66" s="72"/>
      <c r="B66" s="77" t="s">
        <v>25</v>
      </c>
      <c r="C66" s="24" t="s">
        <v>15</v>
      </c>
      <c r="D66" s="56">
        <v>153511.59999999998</v>
      </c>
      <c r="E66" s="38">
        <v>160771.58245867598</v>
      </c>
      <c r="F66" s="39">
        <v>181483.16480335998</v>
      </c>
    </row>
    <row r="67" spans="1:6" ht="25.5" customHeight="1">
      <c r="A67" s="72"/>
      <c r="B67" s="77" t="s">
        <v>27</v>
      </c>
      <c r="C67" s="24" t="s">
        <v>15</v>
      </c>
      <c r="D67" s="64">
        <f>D68+D69</f>
        <v>369955.69099999993</v>
      </c>
      <c r="E67" s="44">
        <f>E68+E69</f>
        <v>317347.1259685451</v>
      </c>
      <c r="F67" s="47">
        <f>F68+F69</f>
        <v>364666.28739552</v>
      </c>
    </row>
    <row r="68" spans="1:6" ht="25.5" customHeight="1">
      <c r="A68" s="72"/>
      <c r="B68" s="77" t="s">
        <v>24</v>
      </c>
      <c r="C68" s="24" t="s">
        <v>15</v>
      </c>
      <c r="D68" s="56">
        <v>191994.75499999998</v>
      </c>
      <c r="E68" s="38">
        <v>156231.269401365</v>
      </c>
      <c r="F68" s="39">
        <v>182438.03398756</v>
      </c>
    </row>
    <row r="69" spans="1:6" ht="25.5" customHeight="1">
      <c r="A69" s="72"/>
      <c r="B69" s="77" t="s">
        <v>25</v>
      </c>
      <c r="C69" s="24" t="s">
        <v>15</v>
      </c>
      <c r="D69" s="56">
        <v>177960.93599999996</v>
      </c>
      <c r="E69" s="38">
        <v>161115.85656718008</v>
      </c>
      <c r="F69" s="39">
        <v>182228.25340796</v>
      </c>
    </row>
    <row r="70" spans="1:6" ht="25.5" customHeight="1">
      <c r="A70" s="72"/>
      <c r="B70" s="77" t="s">
        <v>28</v>
      </c>
      <c r="C70" s="24" t="s">
        <v>15</v>
      </c>
      <c r="D70" s="64">
        <f>D71+D72</f>
        <v>46074.32</v>
      </c>
      <c r="E70" s="44">
        <f>E71+E72</f>
        <v>42189.22669500398</v>
      </c>
      <c r="F70" s="47">
        <f>F71+F72</f>
        <v>48480</v>
      </c>
    </row>
    <row r="71" spans="1:6" ht="25.5" customHeight="1">
      <c r="A71" s="72"/>
      <c r="B71" s="77" t="s">
        <v>24</v>
      </c>
      <c r="C71" s="24" t="s">
        <v>15</v>
      </c>
      <c r="D71" s="56">
        <v>23425.079999999998</v>
      </c>
      <c r="E71" s="38">
        <v>20769.926374804294</v>
      </c>
      <c r="F71" s="39">
        <v>23610</v>
      </c>
    </row>
    <row r="72" spans="1:6" ht="25.5" customHeight="1">
      <c r="A72" s="72"/>
      <c r="B72" s="77" t="s">
        <v>25</v>
      </c>
      <c r="C72" s="24" t="s">
        <v>15</v>
      </c>
      <c r="D72" s="56">
        <v>22649.24</v>
      </c>
      <c r="E72" s="38">
        <v>21419.300320199687</v>
      </c>
      <c r="F72" s="39">
        <v>24870</v>
      </c>
    </row>
    <row r="73" spans="1:6" ht="56.25">
      <c r="A73" s="72" t="s">
        <v>29</v>
      </c>
      <c r="B73" s="77" t="s">
        <v>121</v>
      </c>
      <c r="C73" s="24" t="s">
        <v>15</v>
      </c>
      <c r="D73" s="44">
        <f>D74+D75</f>
        <v>889941.955</v>
      </c>
      <c r="E73" s="44">
        <f>E74+E75</f>
        <v>620653.4117291868</v>
      </c>
      <c r="F73" s="47">
        <f>F74+F75</f>
        <v>620653.4117291868</v>
      </c>
    </row>
    <row r="74" spans="1:6" ht="25.5" customHeight="1">
      <c r="A74" s="72"/>
      <c r="B74" s="77" t="s">
        <v>19</v>
      </c>
      <c r="C74" s="24" t="s">
        <v>15</v>
      </c>
      <c r="D74" s="38">
        <v>474080.124</v>
      </c>
      <c r="E74" s="38">
        <v>328552.71830619633</v>
      </c>
      <c r="F74" s="39">
        <f>E74</f>
        <v>328552.71830619633</v>
      </c>
    </row>
    <row r="75" spans="1:6" ht="25.5" customHeight="1">
      <c r="A75" s="72"/>
      <c r="B75" s="77" t="s">
        <v>20</v>
      </c>
      <c r="C75" s="24" t="s">
        <v>15</v>
      </c>
      <c r="D75" s="38">
        <v>415861.83099999995</v>
      </c>
      <c r="E75" s="38">
        <v>292100.6934229905</v>
      </c>
      <c r="F75" s="39">
        <f>E75</f>
        <v>292100.6934229905</v>
      </c>
    </row>
    <row r="76" spans="1:6" ht="37.5">
      <c r="A76" s="72">
        <v>2</v>
      </c>
      <c r="B76" s="79" t="s">
        <v>30</v>
      </c>
      <c r="C76" s="24" t="s">
        <v>31</v>
      </c>
      <c r="D76" s="52">
        <f>D78+D79+D84</f>
        <v>429.83700000000005</v>
      </c>
      <c r="E76" s="52">
        <f>E78+E79+E84</f>
        <v>431.987</v>
      </c>
      <c r="F76" s="53">
        <f>F78+F79+F84</f>
        <v>432.055</v>
      </c>
    </row>
    <row r="77" spans="1:6" ht="18.75">
      <c r="A77" s="72"/>
      <c r="B77" s="77" t="s">
        <v>16</v>
      </c>
      <c r="C77" s="24"/>
      <c r="D77" s="50"/>
      <c r="E77" s="50"/>
      <c r="F77" s="51"/>
    </row>
    <row r="78" spans="1:6" ht="37.5">
      <c r="A78" s="72" t="s">
        <v>32</v>
      </c>
      <c r="B78" s="77" t="s">
        <v>33</v>
      </c>
      <c r="C78" s="24" t="s">
        <v>31</v>
      </c>
      <c r="D78" s="50">
        <v>414.076</v>
      </c>
      <c r="E78" s="50">
        <v>416.146</v>
      </c>
      <c r="F78" s="50">
        <v>416.204</v>
      </c>
    </row>
    <row r="79" spans="1:6" ht="73.5" customHeight="1">
      <c r="A79" s="72" t="s">
        <v>34</v>
      </c>
      <c r="B79" s="77" t="s">
        <v>35</v>
      </c>
      <c r="C79" s="24" t="s">
        <v>31</v>
      </c>
      <c r="D79" s="50">
        <f>SUM(D80:D83)</f>
        <v>15.759</v>
      </c>
      <c r="E79" s="50">
        <f>SUM(E80:E83)</f>
        <v>15.839</v>
      </c>
      <c r="F79" s="51">
        <f>SUM(F80:F83)</f>
        <v>15.849000000000002</v>
      </c>
    </row>
    <row r="80" spans="1:6" ht="25.5" customHeight="1">
      <c r="A80" s="72"/>
      <c r="B80" s="77" t="s">
        <v>23</v>
      </c>
      <c r="C80" s="24" t="s">
        <v>31</v>
      </c>
      <c r="D80" s="50">
        <v>15.136</v>
      </c>
      <c r="E80" s="50">
        <v>15.212</v>
      </c>
      <c r="F80" s="50">
        <v>15.22</v>
      </c>
    </row>
    <row r="81" spans="1:6" ht="25.5" customHeight="1">
      <c r="A81" s="72"/>
      <c r="B81" s="77" t="s">
        <v>26</v>
      </c>
      <c r="C81" s="24" t="s">
        <v>31</v>
      </c>
      <c r="D81" s="50">
        <v>0.537</v>
      </c>
      <c r="E81" s="50">
        <v>0.54</v>
      </c>
      <c r="F81" s="50">
        <v>0.542</v>
      </c>
    </row>
    <row r="82" spans="1:6" ht="25.5" customHeight="1">
      <c r="A82" s="72"/>
      <c r="B82" s="77" t="s">
        <v>27</v>
      </c>
      <c r="C82" s="24" t="s">
        <v>31</v>
      </c>
      <c r="D82" s="50">
        <v>0.084</v>
      </c>
      <c r="E82" s="50">
        <v>0.085</v>
      </c>
      <c r="F82" s="50">
        <v>0.085</v>
      </c>
    </row>
    <row r="83" spans="1:6" ht="25.5" customHeight="1">
      <c r="A83" s="72"/>
      <c r="B83" s="77" t="s">
        <v>28</v>
      </c>
      <c r="C83" s="24" t="s">
        <v>31</v>
      </c>
      <c r="D83" s="50">
        <v>0.002</v>
      </c>
      <c r="E83" s="50">
        <v>0.002</v>
      </c>
      <c r="F83" s="50">
        <v>0.002</v>
      </c>
    </row>
    <row r="84" spans="1:6" ht="56.25">
      <c r="A84" s="72" t="s">
        <v>36</v>
      </c>
      <c r="B84" s="77" t="s">
        <v>76</v>
      </c>
      <c r="C84" s="24" t="s">
        <v>31</v>
      </c>
      <c r="D84" s="50">
        <v>0.002</v>
      </c>
      <c r="E84" s="50">
        <v>0.002</v>
      </c>
      <c r="F84" s="50">
        <v>0.002</v>
      </c>
    </row>
    <row r="85" spans="1:6" ht="37.5">
      <c r="A85" s="72" t="s">
        <v>37</v>
      </c>
      <c r="B85" s="79" t="s">
        <v>38</v>
      </c>
      <c r="C85" s="24" t="s">
        <v>39</v>
      </c>
      <c r="D85" s="54">
        <f>D87+D88</f>
        <v>444294</v>
      </c>
      <c r="E85" s="54">
        <f>E87+E88</f>
        <v>446516</v>
      </c>
      <c r="F85" s="55">
        <f>F87+F88</f>
        <v>447245</v>
      </c>
    </row>
    <row r="86" spans="1:6" ht="22.5" customHeight="1">
      <c r="A86" s="72"/>
      <c r="B86" s="77" t="s">
        <v>16</v>
      </c>
      <c r="C86" s="24"/>
      <c r="D86" s="48"/>
      <c r="E86" s="48"/>
      <c r="F86" s="49"/>
    </row>
    <row r="87" spans="1:6" ht="37.5">
      <c r="A87" s="73" t="s">
        <v>57</v>
      </c>
      <c r="B87" s="77" t="s">
        <v>40</v>
      </c>
      <c r="C87" s="24" t="s">
        <v>39</v>
      </c>
      <c r="D87" s="48">
        <v>415035</v>
      </c>
      <c r="E87" s="48">
        <v>417110</v>
      </c>
      <c r="F87" s="48">
        <v>417820</v>
      </c>
    </row>
    <row r="88" spans="1:6" ht="78" customHeight="1">
      <c r="A88" s="73" t="s">
        <v>58</v>
      </c>
      <c r="B88" s="77" t="s">
        <v>41</v>
      </c>
      <c r="C88" s="24" t="s">
        <v>39</v>
      </c>
      <c r="D88" s="48">
        <f>SUM(D89:D92)</f>
        <v>29259</v>
      </c>
      <c r="E88" s="48">
        <f>SUM(E89:E92)</f>
        <v>29406</v>
      </c>
      <c r="F88" s="49">
        <f>SUM(F89:F92)</f>
        <v>29425</v>
      </c>
    </row>
    <row r="89" spans="1:6" ht="25.5" customHeight="1">
      <c r="A89" s="72"/>
      <c r="B89" s="77" t="s">
        <v>23</v>
      </c>
      <c r="C89" s="24" t="s">
        <v>39</v>
      </c>
      <c r="D89" s="48">
        <v>27325</v>
      </c>
      <c r="E89" s="48">
        <v>27462</v>
      </c>
      <c r="F89" s="48">
        <v>27478</v>
      </c>
    </row>
    <row r="90" spans="1:6" ht="25.5" customHeight="1">
      <c r="A90" s="72"/>
      <c r="B90" s="77" t="s">
        <v>26</v>
      </c>
      <c r="C90" s="24" t="s">
        <v>39</v>
      </c>
      <c r="D90" s="48">
        <v>1431</v>
      </c>
      <c r="E90" s="48">
        <v>1438</v>
      </c>
      <c r="F90" s="48">
        <v>1439</v>
      </c>
    </row>
    <row r="91" spans="1:6" ht="25.5" customHeight="1">
      <c r="A91" s="72"/>
      <c r="B91" s="77" t="s">
        <v>27</v>
      </c>
      <c r="C91" s="24" t="s">
        <v>39</v>
      </c>
      <c r="D91" s="48">
        <v>498</v>
      </c>
      <c r="E91" s="48">
        <v>501</v>
      </c>
      <c r="F91" s="48">
        <v>503</v>
      </c>
    </row>
    <row r="92" spans="1:6" ht="25.5" customHeight="1">
      <c r="A92" s="72"/>
      <c r="B92" s="77" t="s">
        <v>28</v>
      </c>
      <c r="C92" s="24" t="s">
        <v>39</v>
      </c>
      <c r="D92" s="48">
        <v>5</v>
      </c>
      <c r="E92" s="48">
        <v>5</v>
      </c>
      <c r="F92" s="48">
        <v>5</v>
      </c>
    </row>
    <row r="93" spans="1:6" ht="25.5" customHeight="1">
      <c r="A93" s="72">
        <v>4</v>
      </c>
      <c r="B93" s="79" t="s">
        <v>89</v>
      </c>
      <c r="C93" s="24" t="s">
        <v>39</v>
      </c>
      <c r="D93" s="48">
        <v>444294</v>
      </c>
      <c r="E93" s="48">
        <v>446516</v>
      </c>
      <c r="F93" s="48">
        <v>447245</v>
      </c>
    </row>
    <row r="94" spans="1:7" ht="39" customHeight="1">
      <c r="A94" s="72">
        <v>5</v>
      </c>
      <c r="B94" s="79" t="s">
        <v>42</v>
      </c>
      <c r="C94" s="24" t="s">
        <v>49</v>
      </c>
      <c r="D94" s="64">
        <v>546933.4792119503</v>
      </c>
      <c r="E94" s="44">
        <v>562937.2259165376</v>
      </c>
      <c r="F94" s="67">
        <v>1064367.761312195</v>
      </c>
      <c r="G94" s="90"/>
    </row>
    <row r="95" spans="1:6" ht="56.25">
      <c r="A95" s="72">
        <v>6</v>
      </c>
      <c r="B95" s="79" t="s">
        <v>43</v>
      </c>
      <c r="C95" s="24"/>
      <c r="D95" s="38"/>
      <c r="E95" s="38"/>
      <c r="F95" s="39"/>
    </row>
    <row r="96" spans="1:6" ht="18.75">
      <c r="A96" s="72" t="s">
        <v>90</v>
      </c>
      <c r="B96" s="77" t="s">
        <v>44</v>
      </c>
      <c r="C96" s="24" t="s">
        <v>45</v>
      </c>
      <c r="D96" s="48">
        <v>252</v>
      </c>
      <c r="E96" s="48">
        <v>274</v>
      </c>
      <c r="F96" s="49">
        <v>282</v>
      </c>
    </row>
    <row r="97" spans="1:6" ht="37.5">
      <c r="A97" s="72" t="s">
        <v>91</v>
      </c>
      <c r="B97" s="77" t="s">
        <v>46</v>
      </c>
      <c r="C97" s="24" t="s">
        <v>47</v>
      </c>
      <c r="D97" s="38">
        <v>39.864</v>
      </c>
      <c r="E97" s="38">
        <v>38.84342</v>
      </c>
      <c r="F97" s="39">
        <v>51.68642</v>
      </c>
    </row>
    <row r="98" spans="1:6" ht="105" customHeight="1">
      <c r="A98" s="74" t="s">
        <v>92</v>
      </c>
      <c r="B98" s="80" t="s">
        <v>93</v>
      </c>
      <c r="C98" s="24"/>
      <c r="D98" s="113" t="s">
        <v>133</v>
      </c>
      <c r="E98" s="114"/>
      <c r="F98" s="115"/>
    </row>
    <row r="99" spans="1:6" ht="25.5" customHeight="1">
      <c r="A99" s="72">
        <v>7</v>
      </c>
      <c r="B99" s="79" t="s">
        <v>48</v>
      </c>
      <c r="C99" s="24" t="s">
        <v>49</v>
      </c>
      <c r="D99" s="56">
        <v>310691.92259</v>
      </c>
      <c r="E99" s="38">
        <v>113738</v>
      </c>
      <c r="F99" s="87">
        <v>134862.88016453796</v>
      </c>
    </row>
    <row r="100" spans="1:6" ht="25.5" customHeight="1">
      <c r="A100" s="72">
        <v>8</v>
      </c>
      <c r="B100" s="79" t="s">
        <v>50</v>
      </c>
      <c r="C100" s="24" t="s">
        <v>49</v>
      </c>
      <c r="D100" s="56">
        <v>55127.21826</v>
      </c>
      <c r="E100" s="38">
        <v>52324.14865</v>
      </c>
      <c r="F100" s="39">
        <v>161835.4561974455</v>
      </c>
    </row>
    <row r="101" spans="1:6" ht="25.5" customHeight="1">
      <c r="A101" s="72">
        <v>9</v>
      </c>
      <c r="B101" s="79" t="s">
        <v>51</v>
      </c>
      <c r="C101" s="24" t="s">
        <v>52</v>
      </c>
      <c r="D101" s="62">
        <v>180542.77938</v>
      </c>
      <c r="E101" s="56">
        <v>4789.086956087022</v>
      </c>
      <c r="F101" s="87">
        <v>16017.923825000002</v>
      </c>
    </row>
    <row r="102" spans="1:6" ht="25.5" customHeight="1">
      <c r="A102" s="72">
        <v>10</v>
      </c>
      <c r="B102" s="79" t="s">
        <v>53</v>
      </c>
      <c r="C102" s="24" t="s">
        <v>49</v>
      </c>
      <c r="D102" s="92">
        <v>-139239.32095805058</v>
      </c>
      <c r="E102" s="38">
        <v>3313.910819723233</v>
      </c>
      <c r="F102" s="39">
        <v>12268.307060000001</v>
      </c>
    </row>
    <row r="103" spans="1:6" ht="56.25">
      <c r="A103" s="72">
        <v>11</v>
      </c>
      <c r="B103" s="79" t="s">
        <v>54</v>
      </c>
      <c r="C103" s="24" t="s">
        <v>55</v>
      </c>
      <c r="D103" s="92">
        <f>D102/D94*100</f>
        <v>-25.45818207338006</v>
      </c>
      <c r="E103" s="38">
        <f>E101/E94*100</f>
        <v>0.8507319707432287</v>
      </c>
      <c r="F103" s="39">
        <f>F101/F94*100</f>
        <v>1.5049238061525336</v>
      </c>
    </row>
    <row r="104" spans="1:6" ht="75.75" thickBot="1">
      <c r="A104" s="75">
        <v>12</v>
      </c>
      <c r="B104" s="81" t="s">
        <v>56</v>
      </c>
      <c r="C104" s="25"/>
      <c r="D104" s="82"/>
      <c r="E104" s="82"/>
      <c r="F104" s="41"/>
    </row>
    <row r="105" spans="1:6" ht="18.75">
      <c r="A105" s="27"/>
      <c r="B105" s="4"/>
      <c r="C105" s="23"/>
      <c r="D105" s="4"/>
      <c r="E105" s="4"/>
      <c r="F105" s="4"/>
    </row>
    <row r="106" spans="1:6" ht="18.75">
      <c r="A106" s="106" t="s">
        <v>102</v>
      </c>
      <c r="B106" s="106"/>
      <c r="C106" s="106"/>
      <c r="D106" s="106"/>
      <c r="E106" s="4"/>
      <c r="F106" s="4"/>
    </row>
    <row r="107" ht="15.75">
      <c r="A107" s="28"/>
    </row>
    <row r="108" ht="15">
      <c r="D108" s="91"/>
    </row>
    <row r="109" spans="4:5" ht="15">
      <c r="D109" s="91"/>
      <c r="E109" s="91"/>
    </row>
    <row r="110" spans="4:5" ht="15">
      <c r="D110" s="91"/>
      <c r="E110" s="91"/>
    </row>
    <row r="111" ht="15">
      <c r="D111" s="90"/>
    </row>
    <row r="112" spans="5:6" ht="15">
      <c r="E112" s="91"/>
      <c r="F112" s="91"/>
    </row>
    <row r="113" spans="4:5" ht="15">
      <c r="D113" s="90"/>
      <c r="E113" s="90"/>
    </row>
  </sheetData>
  <sheetProtection/>
  <mergeCells count="8">
    <mergeCell ref="E2:F2"/>
    <mergeCell ref="E3:F3"/>
    <mergeCell ref="A4:F4"/>
    <mergeCell ref="A106:D106"/>
    <mergeCell ref="A6:A7"/>
    <mergeCell ref="B6:B7"/>
    <mergeCell ref="C6:C7"/>
    <mergeCell ref="D98:F98"/>
  </mergeCells>
  <printOptions/>
  <pageMargins left="0.35433070866141736" right="0.15748031496062992" top="0.2362204724409449" bottom="0.31496062992125984" header="0.15748031496062992" footer="0.15748031496062992"/>
  <pageSetup fitToHeight="0" fitToWidth="1" horizontalDpi="180" verticalDpi="18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B4">
      <selection activeCell="N11" sqref="N11"/>
    </sheetView>
  </sheetViews>
  <sheetFormatPr defaultColWidth="9.140625" defaultRowHeight="15"/>
  <cols>
    <col min="1" max="1" width="9.140625" style="2" customWidth="1"/>
    <col min="2" max="2" width="51.8515625" style="0" customWidth="1"/>
    <col min="3" max="3" width="14.421875" style="2" customWidth="1"/>
    <col min="4" max="4" width="12.8515625" style="0" customWidth="1"/>
    <col min="5" max="5" width="12.57421875" style="0" customWidth="1"/>
    <col min="6" max="6" width="12.28125" style="0" customWidth="1"/>
    <col min="7" max="7" width="12.57421875" style="0" customWidth="1"/>
    <col min="8" max="9" width="12.00390625" style="0" customWidth="1"/>
  </cols>
  <sheetData>
    <row r="1" spans="1:9" ht="18.75">
      <c r="A1" s="8"/>
      <c r="B1" s="30"/>
      <c r="C1" s="23"/>
      <c r="D1" s="30"/>
      <c r="E1" s="30"/>
      <c r="F1" s="30"/>
      <c r="G1" s="30"/>
      <c r="H1" s="30"/>
      <c r="I1" s="5" t="s">
        <v>59</v>
      </c>
    </row>
    <row r="2" spans="1:9" ht="18.75">
      <c r="A2" s="27"/>
      <c r="B2" s="30"/>
      <c r="C2" s="23"/>
      <c r="D2" s="30"/>
      <c r="E2" s="30"/>
      <c r="F2" s="105" t="s">
        <v>104</v>
      </c>
      <c r="G2" s="105"/>
      <c r="H2" s="105"/>
      <c r="I2" s="105"/>
    </row>
    <row r="3" spans="1:9" ht="18.75">
      <c r="A3" s="27"/>
      <c r="B3" s="30"/>
      <c r="C3" s="23"/>
      <c r="D3" s="30"/>
      <c r="E3" s="30"/>
      <c r="G3" s="105" t="s">
        <v>103</v>
      </c>
      <c r="H3" s="105"/>
      <c r="I3" s="105"/>
    </row>
    <row r="4" spans="1:9" ht="18.75">
      <c r="A4" s="8"/>
      <c r="B4" s="30"/>
      <c r="C4" s="23"/>
      <c r="D4" s="30"/>
      <c r="E4" s="30"/>
      <c r="F4" s="30"/>
      <c r="G4" s="30"/>
      <c r="H4" s="30"/>
      <c r="I4" s="30"/>
    </row>
    <row r="5" spans="1:9" ht="18.75">
      <c r="A5" s="102" t="s">
        <v>60</v>
      </c>
      <c r="B5" s="102"/>
      <c r="C5" s="102"/>
      <c r="D5" s="102"/>
      <c r="E5" s="102"/>
      <c r="F5" s="102"/>
      <c r="G5" s="102"/>
      <c r="H5" s="102"/>
      <c r="I5" s="102"/>
    </row>
    <row r="6" spans="1:9" ht="19.5" thickBot="1">
      <c r="A6" s="27"/>
      <c r="B6" s="30"/>
      <c r="C6" s="23"/>
      <c r="D6" s="30"/>
      <c r="E6" s="30"/>
      <c r="F6" s="30"/>
      <c r="G6" s="30"/>
      <c r="H6" s="30"/>
      <c r="I6" s="30"/>
    </row>
    <row r="7" spans="1:9" ht="79.5" customHeight="1">
      <c r="A7" s="107" t="s">
        <v>122</v>
      </c>
      <c r="B7" s="120" t="s">
        <v>10</v>
      </c>
      <c r="C7" s="123" t="s">
        <v>61</v>
      </c>
      <c r="D7" s="111" t="s">
        <v>62</v>
      </c>
      <c r="E7" s="118"/>
      <c r="F7" s="111" t="s">
        <v>124</v>
      </c>
      <c r="G7" s="118"/>
      <c r="H7" s="111" t="s">
        <v>13</v>
      </c>
      <c r="I7" s="117"/>
    </row>
    <row r="8" spans="1:9" ht="37.5" customHeight="1">
      <c r="A8" s="119"/>
      <c r="B8" s="121"/>
      <c r="C8" s="124"/>
      <c r="D8" s="34" t="s">
        <v>63</v>
      </c>
      <c r="E8" s="34" t="s">
        <v>64</v>
      </c>
      <c r="F8" s="34" t="s">
        <v>63</v>
      </c>
      <c r="G8" s="34" t="s">
        <v>64</v>
      </c>
      <c r="H8" s="34" t="s">
        <v>63</v>
      </c>
      <c r="I8" s="35" t="s">
        <v>64</v>
      </c>
    </row>
    <row r="9" spans="1:9" ht="21" customHeight="1" thickBot="1">
      <c r="A9" s="108"/>
      <c r="B9" s="122"/>
      <c r="C9" s="125"/>
      <c r="D9" s="126" t="s">
        <v>134</v>
      </c>
      <c r="E9" s="126"/>
      <c r="F9" s="126" t="s">
        <v>125</v>
      </c>
      <c r="G9" s="126"/>
      <c r="H9" s="126" t="s">
        <v>128</v>
      </c>
      <c r="I9" s="127"/>
    </row>
    <row r="10" spans="1:9" ht="29.25" customHeight="1">
      <c r="A10" s="89">
        <v>3</v>
      </c>
      <c r="B10" s="99" t="s">
        <v>66</v>
      </c>
      <c r="C10" s="96"/>
      <c r="D10" s="94"/>
      <c r="E10" s="94"/>
      <c r="F10" s="94"/>
      <c r="G10" s="94"/>
      <c r="H10" s="94"/>
      <c r="I10" s="95"/>
    </row>
    <row r="11" spans="1:9" ht="77.25" customHeight="1">
      <c r="A11" s="86" t="s">
        <v>57</v>
      </c>
      <c r="B11" s="100" t="s">
        <v>69</v>
      </c>
      <c r="C11" s="97" t="s">
        <v>65</v>
      </c>
      <c r="D11" s="24">
        <v>152.67</v>
      </c>
      <c r="E11" s="24">
        <f>0.23354*1000</f>
        <v>233.54</v>
      </c>
      <c r="F11" s="24">
        <f>E11</f>
        <v>233.54</v>
      </c>
      <c r="G11" s="24">
        <v>253.46</v>
      </c>
      <c r="H11" s="24">
        <f>G11</f>
        <v>253.46</v>
      </c>
      <c r="I11" s="58">
        <v>955.0002347936394</v>
      </c>
    </row>
    <row r="12" spans="1:9" ht="93.75">
      <c r="A12" s="86" t="s">
        <v>58</v>
      </c>
      <c r="B12" s="100" t="s">
        <v>67</v>
      </c>
      <c r="C12" s="97" t="s">
        <v>65</v>
      </c>
      <c r="D12" s="24">
        <v>166.77</v>
      </c>
      <c r="E12" s="88">
        <v>109.8</v>
      </c>
      <c r="F12" s="24">
        <f aca="true" t="shared" si="0" ref="F12:F17">E12</f>
        <v>109.8</v>
      </c>
      <c r="G12" s="24">
        <v>222.88</v>
      </c>
      <c r="H12" s="24">
        <f aca="true" t="shared" si="1" ref="H12:H17">G12</f>
        <v>222.88</v>
      </c>
      <c r="I12" s="68">
        <v>248.68503338514242</v>
      </c>
    </row>
    <row r="13" spans="1:9" ht="37.5">
      <c r="A13" s="86" t="s">
        <v>123</v>
      </c>
      <c r="B13" s="100" t="s">
        <v>68</v>
      </c>
      <c r="C13" s="97" t="s">
        <v>55</v>
      </c>
      <c r="D13" s="24"/>
      <c r="E13" s="24"/>
      <c r="F13" s="24"/>
      <c r="G13" s="24"/>
      <c r="H13" s="24"/>
      <c r="I13" s="65"/>
    </row>
    <row r="14" spans="1:9" ht="25.5" customHeight="1">
      <c r="A14" s="72"/>
      <c r="B14" s="100" t="s">
        <v>23</v>
      </c>
      <c r="C14" s="97" t="s">
        <v>55</v>
      </c>
      <c r="D14" s="24">
        <v>16.12</v>
      </c>
      <c r="E14" s="24">
        <v>14.42</v>
      </c>
      <c r="F14" s="24">
        <f t="shared" si="0"/>
        <v>14.42</v>
      </c>
      <c r="G14" s="24">
        <v>15.45</v>
      </c>
      <c r="H14" s="24">
        <f t="shared" si="1"/>
        <v>15.45</v>
      </c>
      <c r="I14" s="58">
        <v>15.461864075008975</v>
      </c>
    </row>
    <row r="15" spans="1:9" ht="25.5" customHeight="1">
      <c r="A15" s="72"/>
      <c r="B15" s="100" t="s">
        <v>26</v>
      </c>
      <c r="C15" s="97" t="s">
        <v>55</v>
      </c>
      <c r="D15" s="24">
        <v>14.81</v>
      </c>
      <c r="E15" s="24">
        <v>13.25</v>
      </c>
      <c r="F15" s="24">
        <f t="shared" si="0"/>
        <v>13.25</v>
      </c>
      <c r="G15" s="24">
        <v>14.19</v>
      </c>
      <c r="H15" s="24">
        <f t="shared" si="1"/>
        <v>14.19</v>
      </c>
      <c r="I15" s="58">
        <v>14.206142546357711</v>
      </c>
    </row>
    <row r="16" spans="1:9" ht="25.5" customHeight="1">
      <c r="A16" s="72"/>
      <c r="B16" s="100" t="s">
        <v>27</v>
      </c>
      <c r="C16" s="97" t="s">
        <v>55</v>
      </c>
      <c r="D16" s="24">
        <v>10.08</v>
      </c>
      <c r="E16" s="24">
        <v>9.02</v>
      </c>
      <c r="F16" s="24">
        <f t="shared" si="0"/>
        <v>9.02</v>
      </c>
      <c r="G16" s="24">
        <v>9.66</v>
      </c>
      <c r="H16" s="24">
        <f t="shared" si="1"/>
        <v>9.66</v>
      </c>
      <c r="I16" s="58">
        <v>9.6737065910912</v>
      </c>
    </row>
    <row r="17" spans="1:9" ht="25.5" customHeight="1" thickBot="1">
      <c r="A17" s="75"/>
      <c r="B17" s="101" t="s">
        <v>28</v>
      </c>
      <c r="C17" s="98" t="s">
        <v>55</v>
      </c>
      <c r="D17" s="25">
        <v>5.9</v>
      </c>
      <c r="E17" s="25">
        <v>5.28</v>
      </c>
      <c r="F17" s="25">
        <f t="shared" si="0"/>
        <v>5.28</v>
      </c>
      <c r="G17" s="25">
        <v>5.66</v>
      </c>
      <c r="H17" s="25">
        <f t="shared" si="1"/>
        <v>5.66</v>
      </c>
      <c r="I17" s="93">
        <v>5.661316925468148</v>
      </c>
    </row>
    <row r="18" spans="1:9" ht="18.75">
      <c r="A18" s="116"/>
      <c r="B18" s="116"/>
      <c r="C18" s="116"/>
      <c r="D18" s="116"/>
      <c r="E18" s="116"/>
      <c r="F18" s="30"/>
      <c r="G18" s="30"/>
      <c r="H18" s="30"/>
      <c r="I18" s="30"/>
    </row>
    <row r="19" spans="1:6" ht="18.75">
      <c r="A19" s="106" t="s">
        <v>102</v>
      </c>
      <c r="B19" s="106"/>
      <c r="C19" s="106"/>
      <c r="D19" s="106"/>
      <c r="E19" s="106"/>
      <c r="F19" s="4"/>
    </row>
    <row r="20" spans="1:9" ht="15.75">
      <c r="A20" s="3"/>
      <c r="B20" s="29"/>
      <c r="C20" s="3"/>
      <c r="D20" s="29"/>
      <c r="E20" s="29"/>
      <c r="F20" s="29"/>
      <c r="G20" s="29"/>
      <c r="H20" s="29"/>
      <c r="I20" s="29"/>
    </row>
  </sheetData>
  <sheetProtection/>
  <mergeCells count="14">
    <mergeCell ref="A19:E19"/>
    <mergeCell ref="G3:I3"/>
    <mergeCell ref="F2:I2"/>
    <mergeCell ref="A18:E18"/>
    <mergeCell ref="H7:I7"/>
    <mergeCell ref="D7:E7"/>
    <mergeCell ref="F7:G7"/>
    <mergeCell ref="A7:A9"/>
    <mergeCell ref="B7:B9"/>
    <mergeCell ref="C7:C9"/>
    <mergeCell ref="D9:E9"/>
    <mergeCell ref="F9:G9"/>
    <mergeCell ref="H9:I9"/>
    <mergeCell ref="A5:I5"/>
  </mergeCells>
  <printOptions/>
  <pageMargins left="0.2" right="0.17" top="0.31" bottom="0.21" header="0.17" footer="0.17"/>
  <pageSetup horizontalDpi="180" verticalDpi="18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2016-12-22T12:33:59Z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