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Май 2021 год " sheetId="1" r:id="rId1"/>
    <sheet name="Лист2" sheetId="2" r:id="rId2"/>
    <sheet name="Лист3" sheetId="3" r:id="rId3"/>
    <sheet name="Лист1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<sst xmlns="http://schemas.openxmlformats.org/spreadsheetml/2006/main" count="83" uniqueCount="29">
  <si>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</si>
  <si>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</si>
  <si>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</si>
  <si>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</si>
  <si>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</si>
  <si>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</si>
  <si>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</si>
  <si>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</si>
  <si>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</si>
  <si>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</si>
  <si>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</si>
  <si>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</si>
  <si>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</si>
  <si>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</si>
  <si>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</si>
  <si>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</si>
  <si>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</si>
  <si>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</si>
  <si>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</si>
  <si>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</si>
  <si>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</si>
  <si>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</si>
  <si>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</si>
  <si>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</si>
  <si>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</si>
  <si>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</si>
  <si>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</si>
  <si>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</si>
  <si>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Май 2021год.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</si>
</sst>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&#1053;&#1086;&#1074;&#1072;&#1103;%20&#1087;&#1072;&#1087;&#1082;&#1072;\&#1044;&#1080;&#1089;&#1082;_D\&#1087;&#1083;&#1072;&#1085;%20&#1085;&#1072;%20192.168.8.123\&#1055;&#1083;&#1072;&#1085;%202021\&#1043;&#1072;&#1079;&#1087;&#1088;&#1086;&#1084;&#1069;&#1085;&#1077;&#1088;&#1075;&#1086;&#1057;&#1077;&#1074;&#1077;&#1088;&#1086;&#1050;&#1072;&#1074;&#1082;&#1072;&#1079;&#1089;&#1082;&#1080;&#1081;\&#1072;&#1089;&#1087;%20-%20&#1089;&#1077;&#1074;&#1077;&#1088;&#1086;-&#1082;&#1072;&#1074;&#1082;&#1072;&#1079;&#1089;&#1082;&#1080;&#1081;%20&#1092;&#1080;&#1083;&#1080;&#1072;&#1083;%20-%20&#1072;&#1089;&#1090;&#1088;&#1072;&#1093;&#1072;&#1085;&#1100;&#1101;&#1085;&#1077;&#1088;&#1075;&#1086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5">
          <cell r="Y35">
            <v>16030</v>
          </cell>
        </row>
        <row r="136">
          <cell r="Y136">
            <v>15989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4" t="s">
        <v>18</v>
      </c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4"/>
      <c r="B4" s="44"/>
      <c r="C4" s="44"/>
      <c r="D4" s="44"/>
      <c r="E4" s="44"/>
      <c r="F4" s="44"/>
      <c r="G4" s="44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2">
        <v>1</v>
      </c>
      <c r="B7" s="45" t="s">
        <v>9</v>
      </c>
      <c r="C7" s="21" t="s">
        <v>23</v>
      </c>
      <c r="D7" s="8">
        <f>D8+D9+D10+D11</f>
        <v>184386904</v>
      </c>
      <c r="E7" s="8">
        <f>E8+E9+E10+E11</f>
        <v>81601456</v>
      </c>
      <c r="F7" s="8">
        <f>F8+F9+F10+F11</f>
        <v>68555120</v>
      </c>
      <c r="G7" s="9">
        <f>G8+G9+G10+G11</f>
        <v>34230328</v>
      </c>
      <c r="H7" s="10"/>
    </row>
    <row r="8" spans="1:8" ht="12.75">
      <c r="A8" s="39"/>
      <c r="B8" s="42"/>
      <c r="C8" s="11" t="s">
        <v>6</v>
      </c>
      <c r="D8" s="49">
        <f>E7+F7+G7</f>
        <v>184386904</v>
      </c>
      <c r="E8" s="25">
        <f>8835773+3155209</f>
        <v>11990982</v>
      </c>
      <c r="F8" s="12"/>
      <c r="G8" s="46">
        <f>35819606-1589278</f>
        <v>34230328</v>
      </c>
      <c r="H8" s="10"/>
    </row>
    <row r="9" spans="1:8" ht="12.75">
      <c r="A9" s="39"/>
      <c r="B9" s="42"/>
      <c r="C9" s="11" t="s">
        <v>7</v>
      </c>
      <c r="D9" s="50"/>
      <c r="E9" s="26">
        <f>1202722+520480</f>
        <v>1723202</v>
      </c>
      <c r="F9" s="12"/>
      <c r="G9" s="47"/>
      <c r="H9" s="10"/>
    </row>
    <row r="10" spans="1:7" ht="12.75">
      <c r="A10" s="39"/>
      <c r="B10" s="42"/>
      <c r="C10" s="11" t="s">
        <v>11</v>
      </c>
      <c r="D10" s="50"/>
      <c r="E10" s="27">
        <f>42516006+8126922</f>
        <v>50642928</v>
      </c>
      <c r="F10" s="12">
        <v>0</v>
      </c>
      <c r="G10" s="47"/>
    </row>
    <row r="11" spans="1:7" ht="12.75" customHeight="1" thickBot="1">
      <c r="A11" s="40"/>
      <c r="B11" s="43"/>
      <c r="C11" s="13" t="s">
        <v>8</v>
      </c>
      <c r="D11" s="51"/>
      <c r="E11" s="27">
        <f>85301984+497480-F11</f>
        <v>17244344</v>
      </c>
      <c r="F11" s="14">
        <v>68555120</v>
      </c>
      <c r="G11" s="48"/>
    </row>
    <row r="12" spans="1:8" ht="15.75" customHeight="1">
      <c r="A12" s="38">
        <v>2</v>
      </c>
      <c r="B12" s="45" t="s">
        <v>13</v>
      </c>
      <c r="C12" s="7" t="s">
        <v>10</v>
      </c>
      <c r="D12" s="8">
        <f>D13+D14+D15+D16</f>
        <v>26570</v>
      </c>
      <c r="E12" s="8">
        <f>E13+E14+E15+E16</f>
        <v>26306</v>
      </c>
      <c r="F12" s="8">
        <f>F13+F14+F15+F16</f>
        <v>0</v>
      </c>
      <c r="G12" s="9">
        <f>G13+G14+G15+G16</f>
        <v>264</v>
      </c>
      <c r="H12" s="10"/>
    </row>
    <row r="13" spans="1:8" ht="12" customHeight="1">
      <c r="A13" s="39"/>
      <c r="B13" s="42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9"/>
      <c r="B14" s="42"/>
      <c r="C14" s="11" t="s">
        <v>7</v>
      </c>
      <c r="D14" s="12"/>
      <c r="E14" s="12"/>
      <c r="F14" s="12"/>
      <c r="G14" s="15"/>
      <c r="H14" s="10"/>
    </row>
    <row r="15" spans="1:8" ht="12" customHeight="1">
      <c r="A15" s="39"/>
      <c r="B15" s="42"/>
      <c r="C15" s="11" t="s">
        <v>11</v>
      </c>
      <c r="D15" s="12">
        <v>26570</v>
      </c>
      <c r="E15" s="29">
        <f>D13+D15-E16-F16-G15-G16</f>
        <v>22306</v>
      </c>
      <c r="F15" s="12"/>
      <c r="G15" s="15"/>
      <c r="H15" s="10"/>
    </row>
    <row r="16" spans="1:8" ht="12" customHeight="1" thickBot="1">
      <c r="A16" s="40"/>
      <c r="B16" s="43"/>
      <c r="C16" s="13" t="s">
        <v>8</v>
      </c>
      <c r="D16" s="12"/>
      <c r="E16" s="36">
        <v>4000</v>
      </c>
      <c r="F16" s="16">
        <v>0</v>
      </c>
      <c r="G16" s="16">
        <v>264</v>
      </c>
      <c r="H16" s="10"/>
    </row>
    <row r="17" spans="1:8" ht="12.75">
      <c r="A17" s="38">
        <v>3</v>
      </c>
      <c r="B17" s="57" t="s">
        <v>21</v>
      </c>
      <c r="C17" s="21" t="s">
        <v>10</v>
      </c>
      <c r="D17" s="8">
        <f>D18+D19+D20+D21</f>
        <v>2601631</v>
      </c>
      <c r="E17" s="8">
        <f>E18+E19+E20+E21</f>
        <v>2361346</v>
      </c>
      <c r="F17" s="8">
        <f>F18+F19+F20+F21</f>
        <v>0</v>
      </c>
      <c r="G17" s="9">
        <f>G18+G19+G20+G21</f>
        <v>240285</v>
      </c>
      <c r="H17" s="10"/>
    </row>
    <row r="18" spans="1:8" ht="12.75">
      <c r="A18" s="39"/>
      <c r="B18" s="42"/>
      <c r="C18" s="11" t="s">
        <v>6</v>
      </c>
      <c r="D18" s="12">
        <v>2601631</v>
      </c>
      <c r="E18" s="12">
        <f>D18-E19-E20-E21-G20</f>
        <v>450486</v>
      </c>
      <c r="F18" s="12"/>
      <c r="G18" s="15"/>
      <c r="H18" s="10"/>
    </row>
    <row r="19" spans="1:8" ht="12.75">
      <c r="A19" s="39"/>
      <c r="B19" s="42"/>
      <c r="C19" s="11" t="s">
        <v>7</v>
      </c>
      <c r="D19" s="12"/>
      <c r="E19" s="29">
        <f>6904+564658</f>
        <v>571562</v>
      </c>
      <c r="F19" s="12"/>
      <c r="G19" s="15"/>
      <c r="H19" s="10"/>
    </row>
    <row r="20" spans="1:8" ht="12.75">
      <c r="A20" s="39"/>
      <c r="B20" s="42"/>
      <c r="C20" s="11" t="s">
        <v>11</v>
      </c>
      <c r="D20" s="12"/>
      <c r="E20" s="12">
        <f>1215271+51119</f>
        <v>1266390</v>
      </c>
      <c r="F20" s="12"/>
      <c r="G20" s="15">
        <v>240285</v>
      </c>
      <c r="H20" s="10"/>
    </row>
    <row r="21" spans="1:8" ht="16.5" customHeight="1" thickBot="1">
      <c r="A21" s="40"/>
      <c r="B21" s="43"/>
      <c r="C21" s="13" t="s">
        <v>8</v>
      </c>
      <c r="D21" s="14"/>
      <c r="E21" s="14">
        <f>72908</f>
        <v>72908</v>
      </c>
      <c r="F21" s="14">
        <v>0</v>
      </c>
      <c r="G21" s="16"/>
      <c r="H21" s="10"/>
    </row>
    <row r="22" spans="1:8" ht="12.75">
      <c r="A22" s="38">
        <v>4</v>
      </c>
      <c r="B22" s="45" t="s">
        <v>14</v>
      </c>
      <c r="C22" s="7" t="s">
        <v>10</v>
      </c>
      <c r="D22" s="8">
        <f>D23+D24+D25+D26</f>
        <v>332946</v>
      </c>
      <c r="E22" s="8">
        <f>E23+E24+E25+E26</f>
        <v>305387</v>
      </c>
      <c r="F22" s="8">
        <f>F23+F24+F25+F26</f>
        <v>16473</v>
      </c>
      <c r="G22" s="9">
        <f>G23+G24+G25+G26</f>
        <v>11086</v>
      </c>
      <c r="H22" s="10"/>
    </row>
    <row r="23" spans="1:7" ht="12.75">
      <c r="A23" s="39"/>
      <c r="B23" s="42"/>
      <c r="C23" s="11" t="s">
        <v>6</v>
      </c>
      <c r="D23" s="12">
        <v>332946</v>
      </c>
      <c r="E23" s="12">
        <f>D23+D25-E26-F26-G26-E25</f>
        <v>202365</v>
      </c>
      <c r="F23" s="12"/>
      <c r="G23" s="15"/>
    </row>
    <row r="24" spans="1:8" ht="12.75">
      <c r="A24" s="39"/>
      <c r="B24" s="42"/>
      <c r="C24" s="11" t="s">
        <v>7</v>
      </c>
      <c r="D24" s="12"/>
      <c r="E24" s="12"/>
      <c r="F24" s="12"/>
      <c r="G24" s="15"/>
      <c r="H24" s="10"/>
    </row>
    <row r="25" spans="1:8" ht="12.75">
      <c r="A25" s="39"/>
      <c r="B25" s="42"/>
      <c r="C25" s="11" t="s">
        <v>11</v>
      </c>
      <c r="D25" s="12">
        <v>0</v>
      </c>
      <c r="E25" s="12">
        <v>10004</v>
      </c>
      <c r="F25" s="12"/>
      <c r="G25" s="15"/>
      <c r="H25" s="10"/>
    </row>
    <row r="26" spans="1:8" ht="13.5" thickBot="1">
      <c r="A26" s="40"/>
      <c r="B26" s="43"/>
      <c r="C26" s="13" t="s">
        <v>8</v>
      </c>
      <c r="D26" s="14"/>
      <c r="E26" s="14">
        <f>109491-16473</f>
        <v>93018</v>
      </c>
      <c r="F26" s="16">
        <v>16473</v>
      </c>
      <c r="G26" s="16">
        <v>11086</v>
      </c>
      <c r="H26" s="10"/>
    </row>
    <row r="27" spans="1:8" ht="12.75">
      <c r="A27" s="38">
        <v>5</v>
      </c>
      <c r="B27" s="45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9"/>
      <c r="B28" s="42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9"/>
      <c r="B29" s="42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9"/>
      <c r="B30" s="42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0"/>
      <c r="B31" s="43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8">
        <v>6</v>
      </c>
      <c r="B32" s="45" t="s">
        <v>16</v>
      </c>
      <c r="C32" s="7" t="s">
        <v>10</v>
      </c>
      <c r="D32" s="8">
        <f>D33+D34+D35+D36</f>
        <v>601921</v>
      </c>
      <c r="E32" s="8">
        <f>E33+E34+E35+E36</f>
        <v>574496</v>
      </c>
      <c r="F32" s="8">
        <f>F33+F34+F35+F36</f>
        <v>0</v>
      </c>
      <c r="G32" s="9">
        <f>G33+G34+G35+G36</f>
        <v>27425</v>
      </c>
      <c r="H32" s="10"/>
    </row>
    <row r="33" spans="1:8" ht="12.75">
      <c r="A33" s="39"/>
      <c r="B33" s="42"/>
      <c r="C33" s="11" t="s">
        <v>6</v>
      </c>
      <c r="D33" s="12"/>
      <c r="E33" s="12"/>
      <c r="F33" s="12"/>
      <c r="G33" s="15"/>
      <c r="H33" s="10"/>
    </row>
    <row r="34" spans="1:8" ht="12.75">
      <c r="A34" s="39"/>
      <c r="B34" s="42"/>
      <c r="C34" s="11" t="s">
        <v>7</v>
      </c>
      <c r="D34" s="12"/>
      <c r="E34" s="12"/>
      <c r="F34" s="12"/>
      <c r="G34" s="15"/>
      <c r="H34" s="10"/>
    </row>
    <row r="35" spans="1:8" ht="13.5" thickBot="1">
      <c r="A35" s="39"/>
      <c r="B35" s="42"/>
      <c r="C35" s="11" t="s">
        <v>11</v>
      </c>
      <c r="D35" s="12">
        <v>601921</v>
      </c>
      <c r="E35" s="12">
        <f>D35-G35</f>
        <v>574496</v>
      </c>
      <c r="F35" s="12"/>
      <c r="G35" s="16">
        <v>27425</v>
      </c>
      <c r="H35" s="10"/>
    </row>
    <row r="36" spans="1:8" ht="21" customHeight="1" thickBot="1">
      <c r="A36" s="40"/>
      <c r="B36" s="43"/>
      <c r="C36" s="13" t="s">
        <v>8</v>
      </c>
      <c r="D36" s="14"/>
      <c r="E36" s="14"/>
      <c r="F36" s="14"/>
      <c r="G36" s="16"/>
      <c r="H36" s="10"/>
    </row>
    <row r="37" spans="1:16" ht="12.75">
      <c r="A37" s="38">
        <v>7</v>
      </c>
      <c r="B37" s="45" t="s">
        <v>17</v>
      </c>
      <c r="C37" s="7" t="s">
        <v>10</v>
      </c>
      <c r="D37" s="30">
        <f>D38+D39+D40+D41</f>
        <v>158888</v>
      </c>
      <c r="E37" s="8">
        <f>E38+E39+E40+E41</f>
        <v>132023</v>
      </c>
      <c r="F37" s="8">
        <f>F38+F39+F40+F41</f>
        <v>14873</v>
      </c>
      <c r="G37" s="9">
        <f>G38+G39+G40+G41</f>
        <v>11992</v>
      </c>
      <c r="H37" s="10"/>
      <c r="P37" s="31"/>
    </row>
    <row r="38" spans="1:8" ht="12.75">
      <c r="A38" s="39"/>
      <c r="B38" s="42"/>
      <c r="C38" s="11" t="s">
        <v>6</v>
      </c>
      <c r="D38" s="12"/>
      <c r="E38" s="12"/>
      <c r="F38" s="12"/>
      <c r="G38" s="15"/>
      <c r="H38" s="10"/>
    </row>
    <row r="39" spans="1:8" ht="12.75">
      <c r="A39" s="39"/>
      <c r="B39" s="42"/>
      <c r="C39" s="11" t="s">
        <v>7</v>
      </c>
      <c r="D39" s="12"/>
      <c r="E39" s="12"/>
      <c r="F39" s="12"/>
      <c r="G39" s="15"/>
      <c r="H39" s="10"/>
    </row>
    <row r="40" spans="1:8" ht="12.75">
      <c r="A40" s="39"/>
      <c r="B40" s="42"/>
      <c r="C40" s="11" t="s">
        <v>11</v>
      </c>
      <c r="D40" s="12">
        <v>158888</v>
      </c>
      <c r="E40" s="12">
        <v>105150</v>
      </c>
      <c r="F40" s="12"/>
      <c r="G40" s="15"/>
      <c r="H40" s="10"/>
    </row>
    <row r="41" spans="1:8" ht="13.5" thickBot="1">
      <c r="A41" s="40"/>
      <c r="B41" s="43"/>
      <c r="C41" s="13" t="s">
        <v>8</v>
      </c>
      <c r="D41" s="14"/>
      <c r="E41" s="14">
        <v>26873</v>
      </c>
      <c r="F41" s="14">
        <v>14873</v>
      </c>
      <c r="G41" s="16">
        <v>11992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3">
        <v>8</v>
      </c>
      <c r="B43" s="56" t="s">
        <v>19</v>
      </c>
      <c r="C43" s="22" t="s">
        <v>25</v>
      </c>
      <c r="D43" s="17">
        <f>D44+D45+D46+D47</f>
        <v>2285828</v>
      </c>
      <c r="E43" s="17">
        <f>E44+E45+E46+E47</f>
        <v>1413437</v>
      </c>
      <c r="F43" s="17">
        <f>F44+F45+F46+F47</f>
        <v>585014</v>
      </c>
      <c r="G43" s="18">
        <f>G44+G45+G46+G47</f>
        <v>287377</v>
      </c>
      <c r="H43" s="19"/>
    </row>
    <row r="44" spans="1:8" s="2" customFormat="1" ht="12.75">
      <c r="A44" s="54"/>
      <c r="B44" s="42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4"/>
      <c r="B45" s="42"/>
      <c r="C45" s="11" t="s">
        <v>7</v>
      </c>
      <c r="D45" s="12"/>
      <c r="E45" s="12"/>
      <c r="F45" s="12"/>
      <c r="G45" s="15"/>
      <c r="H45" s="19"/>
    </row>
    <row r="46" spans="1:8" ht="13.5" thickBot="1">
      <c r="A46" s="54"/>
      <c r="B46" s="42"/>
      <c r="C46" s="11" t="s">
        <v>11</v>
      </c>
      <c r="D46" s="14">
        <v>2285828</v>
      </c>
      <c r="E46" s="29">
        <f>D46-E47-F46-F47-G46</f>
        <v>1036087</v>
      </c>
      <c r="F46" s="12"/>
      <c r="G46" s="15">
        <v>287377</v>
      </c>
      <c r="H46" s="10"/>
    </row>
    <row r="47" spans="1:8" ht="21" customHeight="1" thickBot="1">
      <c r="A47" s="55"/>
      <c r="B47" s="43"/>
      <c r="C47" s="13" t="s">
        <v>8</v>
      </c>
      <c r="D47" s="14"/>
      <c r="E47" s="14">
        <v>377350</v>
      </c>
      <c r="F47" s="14">
        <v>585014</v>
      </c>
      <c r="G47" s="16"/>
      <c r="H47" s="10"/>
    </row>
    <row r="48" spans="1:8" ht="12.75">
      <c r="A48" s="53">
        <v>9</v>
      </c>
      <c r="B48" s="41" t="s">
        <v>20</v>
      </c>
      <c r="C48" s="37" t="s">
        <v>10</v>
      </c>
      <c r="D48" s="17">
        <f>D49+D50+D51+D52</f>
        <v>604003</v>
      </c>
      <c r="E48" s="17">
        <f>E49+E50+E51+E52</f>
        <v>229763</v>
      </c>
      <c r="F48" s="17">
        <f>F49+F50+F51+F52</f>
        <v>366467</v>
      </c>
      <c r="G48" s="18">
        <f>G49+G50+G51+G52</f>
        <v>7773</v>
      </c>
      <c r="H48" s="10"/>
    </row>
    <row r="49" spans="1:8" ht="12.75">
      <c r="A49" s="54"/>
      <c r="B49" s="42"/>
      <c r="C49" s="11" t="s">
        <v>6</v>
      </c>
      <c r="D49" s="12">
        <v>604003</v>
      </c>
      <c r="E49" s="12">
        <f>D49-E52-F52-G52</f>
        <v>8188</v>
      </c>
      <c r="F49" s="12"/>
      <c r="G49" s="15"/>
      <c r="H49" s="10"/>
    </row>
    <row r="50" spans="1:8" ht="12.75">
      <c r="A50" s="54"/>
      <c r="B50" s="42"/>
      <c r="C50" s="11" t="s">
        <v>7</v>
      </c>
      <c r="D50" s="12"/>
      <c r="E50" s="12"/>
      <c r="F50" s="12"/>
      <c r="G50" s="15"/>
      <c r="H50" s="10"/>
    </row>
    <row r="51" spans="1:8" ht="13.5" thickBot="1">
      <c r="A51" s="54"/>
      <c r="B51" s="42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5"/>
      <c r="B52" s="43"/>
      <c r="C52" s="13" t="s">
        <v>8</v>
      </c>
      <c r="D52" s="14"/>
      <c r="E52" s="14">
        <v>221575</v>
      </c>
      <c r="F52" s="14">
        <v>366467</v>
      </c>
      <c r="G52" s="16">
        <v>7773</v>
      </c>
      <c r="H52" s="19"/>
    </row>
    <row r="53" spans="1:8" ht="12.75">
      <c r="A53" s="38">
        <v>10</v>
      </c>
      <c r="B53" s="41" t="s">
        <v>22</v>
      </c>
      <c r="C53" s="22" t="s">
        <v>23</v>
      </c>
      <c r="D53" s="17">
        <f>D54+D55+D56+D57</f>
        <v>4620582</v>
      </c>
      <c r="E53" s="17">
        <f>E54+E55+E56+E57</f>
        <v>3697367</v>
      </c>
      <c r="F53" s="17">
        <f>F54+F55+F56+F57</f>
        <v>498581</v>
      </c>
      <c r="G53" s="18"/>
      <c r="H53" s="10"/>
    </row>
    <row r="54" spans="1:8" ht="12.75">
      <c r="A54" s="39"/>
      <c r="B54" s="42"/>
      <c r="C54" s="11" t="s">
        <v>6</v>
      </c>
      <c r="D54" s="12">
        <v>3386536</v>
      </c>
      <c r="E54" s="12">
        <v>36435</v>
      </c>
      <c r="F54" s="12"/>
      <c r="G54" s="15"/>
      <c r="H54" s="10"/>
    </row>
    <row r="55" spans="1:8" ht="12.75">
      <c r="A55" s="39"/>
      <c r="B55" s="42"/>
      <c r="C55" s="11" t="s">
        <v>7</v>
      </c>
      <c r="D55" s="12">
        <v>0</v>
      </c>
      <c r="E55" s="12">
        <v>487509</v>
      </c>
      <c r="F55" s="12"/>
      <c r="G55" s="15"/>
      <c r="H55" s="10"/>
    </row>
    <row r="56" spans="1:8" ht="13.5" thickBot="1">
      <c r="A56" s="39"/>
      <c r="B56" s="42"/>
      <c r="C56" s="11" t="s">
        <v>11</v>
      </c>
      <c r="D56" s="14">
        <v>1155915</v>
      </c>
      <c r="E56" s="12">
        <f>1083831-22171</f>
        <v>1061660</v>
      </c>
      <c r="F56" s="12">
        <v>22171</v>
      </c>
      <c r="G56" s="15"/>
      <c r="H56" s="10"/>
    </row>
    <row r="57" spans="1:8" s="2" customFormat="1" ht="15" customHeight="1" thickBot="1">
      <c r="A57" s="40"/>
      <c r="B57" s="43"/>
      <c r="C57" s="13" t="s">
        <v>8</v>
      </c>
      <c r="D57" s="14">
        <v>78131</v>
      </c>
      <c r="E57" s="28">
        <f>D53-E54-E55-E56-F56-F57-G57</f>
        <v>2111763</v>
      </c>
      <c r="F57" s="14">
        <v>476410</v>
      </c>
      <c r="G57" s="16">
        <v>424634</v>
      </c>
      <c r="H57" s="19"/>
    </row>
    <row r="58" spans="1:8" ht="12.75">
      <c r="A58" s="38">
        <v>11</v>
      </c>
      <c r="B58" s="41" t="s">
        <v>24</v>
      </c>
      <c r="C58" s="22" t="s">
        <v>23</v>
      </c>
      <c r="D58" s="17">
        <f>D59+D60+D61+D62</f>
        <v>291270</v>
      </c>
      <c r="E58" s="17">
        <f>E59+E60+E61+E62</f>
        <v>249654</v>
      </c>
      <c r="F58" s="17">
        <f>F59+F60+F61+F62</f>
        <v>32019</v>
      </c>
      <c r="G58" s="18">
        <f>G59+G60+G61+G62</f>
        <v>9597</v>
      </c>
      <c r="H58" s="10"/>
    </row>
    <row r="59" spans="1:8" ht="12.75">
      <c r="A59" s="39"/>
      <c r="B59" s="42"/>
      <c r="C59" s="11" t="s">
        <v>6</v>
      </c>
      <c r="D59" s="12"/>
      <c r="E59" s="12"/>
      <c r="F59" s="12"/>
      <c r="G59" s="15"/>
      <c r="H59" s="10"/>
    </row>
    <row r="60" spans="1:8" ht="12.75">
      <c r="A60" s="39"/>
      <c r="B60" s="42"/>
      <c r="C60" s="11" t="s">
        <v>7</v>
      </c>
      <c r="D60" s="12"/>
      <c r="E60" s="12"/>
      <c r="F60" s="12"/>
      <c r="G60" s="15"/>
      <c r="H60" s="10"/>
    </row>
    <row r="61" spans="1:8" ht="13.5" thickBot="1">
      <c r="A61" s="39"/>
      <c r="B61" s="42"/>
      <c r="C61" s="11" t="s">
        <v>11</v>
      </c>
      <c r="D61" s="14">
        <v>291270</v>
      </c>
      <c r="E61" s="12">
        <f>D61-F62-G62</f>
        <v>249654</v>
      </c>
      <c r="F61" s="12"/>
      <c r="G61" s="32"/>
      <c r="H61" s="31"/>
    </row>
    <row r="62" spans="1:8" s="2" customFormat="1" ht="15.75" customHeight="1" thickBot="1">
      <c r="A62" s="40"/>
      <c r="B62" s="43"/>
      <c r="C62" s="13" t="s">
        <v>8</v>
      </c>
      <c r="D62" s="14"/>
      <c r="E62" s="14"/>
      <c r="F62" s="14">
        <f>'[1]Report'!$Y$35+'[1]Report'!$Y$136</f>
        <v>32019</v>
      </c>
      <c r="G62" s="33">
        <v>9597</v>
      </c>
      <c r="H62" s="34"/>
    </row>
    <row r="63" spans="1:8" ht="12.75">
      <c r="A63" s="38">
        <v>12</v>
      </c>
      <c r="B63" s="41" t="s">
        <v>26</v>
      </c>
      <c r="C63" s="22" t="s">
        <v>23</v>
      </c>
      <c r="D63" s="17">
        <f>D64+D65+D66+D67</f>
        <v>4387053</v>
      </c>
      <c r="E63" s="17">
        <f>E64+E65+E66+E67</f>
        <v>2414011</v>
      </c>
      <c r="F63" s="17">
        <f>F64+F65+F66+F67</f>
        <v>1723559</v>
      </c>
      <c r="G63" s="18">
        <f>G64+G65+G66+G67</f>
        <v>249483</v>
      </c>
      <c r="H63" s="10"/>
    </row>
    <row r="64" spans="1:8" ht="12.75">
      <c r="A64" s="39"/>
      <c r="B64" s="42"/>
      <c r="C64" s="11" t="s">
        <v>6</v>
      </c>
      <c r="D64" s="12"/>
      <c r="E64" s="12"/>
      <c r="F64" s="12"/>
      <c r="G64" s="15"/>
      <c r="H64" s="10"/>
    </row>
    <row r="65" spans="1:8" ht="12.75">
      <c r="A65" s="39"/>
      <c r="B65" s="42"/>
      <c r="C65" s="11" t="s">
        <v>7</v>
      </c>
      <c r="D65" s="12"/>
      <c r="E65" s="12"/>
      <c r="F65" s="12"/>
      <c r="G65" s="15"/>
      <c r="H65" s="10"/>
    </row>
    <row r="66" spans="1:8" ht="13.5" thickBot="1">
      <c r="A66" s="39"/>
      <c r="B66" s="42"/>
      <c r="C66" s="11" t="s">
        <v>11</v>
      </c>
      <c r="D66" s="14">
        <v>4387053</v>
      </c>
      <c r="E66" s="12">
        <v>1174020</v>
      </c>
      <c r="F66" s="12"/>
      <c r="G66" s="35">
        <v>249483</v>
      </c>
      <c r="H66" s="10"/>
    </row>
    <row r="67" spans="1:8" s="2" customFormat="1" ht="15" customHeight="1" thickBot="1">
      <c r="A67" s="40"/>
      <c r="B67" s="43"/>
      <c r="C67" s="13" t="s">
        <v>8</v>
      </c>
      <c r="D67" s="14"/>
      <c r="E67" s="14">
        <v>1239991</v>
      </c>
      <c r="F67" s="14">
        <v>1723559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2021-07-12T12:28:44Z</dcterms:modified>
  <cp:category/>
  <cp:version/>
  <cp:contentType/>
  <cp:contentStatus/>
</cp:coreProperties>
</file>